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15" windowWidth="13860" windowHeight="5400" tabRatio="956" activeTab="0"/>
  </bookViews>
  <sheets>
    <sheet name="03 見積書  見本" sheetId="1" r:id="rId1"/>
    <sheet name="03_見積内訳書　見本" sheetId="2" r:id="rId2"/>
    <sheet name="03 見積書" sheetId="3" r:id="rId3"/>
    <sheet name="03-2_見積内訳書" sheetId="4" r:id="rId4"/>
  </sheets>
  <externalReferences>
    <externalReference r:id="rId7"/>
  </externalReferences>
  <definedNames>
    <definedName name="_xlnm.Print_Area" localSheetId="2">'03 見積書'!$A$1:$J$38</definedName>
    <definedName name="_xlnm.Print_Area" localSheetId="0">'03 見積書  見本'!$A$1:$J$38</definedName>
    <definedName name="_xlnm.Print_Area" localSheetId="1">'03_見積内訳書　見本'!$A$1:$AC$28</definedName>
    <definedName name="_xlnm.Print_Area" localSheetId="3">'03-2_見積内訳書'!$A$1:$AC$28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W1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<sst xmlns="http://schemas.openxmlformats.org/spreadsheetml/2006/main" count="122" uniqueCount="70">
  <si>
    <t>氏名</t>
  </si>
  <si>
    <t>印</t>
  </si>
  <si>
    <t>見　　積　　書</t>
  </si>
  <si>
    <t>見積事項</t>
  </si>
  <si>
    <t>　　　上記のとおり見積りします。</t>
  </si>
  <si>
    <t>　　　　平成　　年　　月　　日</t>
  </si>
  <si>
    <t>　　　契約担当者</t>
  </si>
  <si>
    <t>住所</t>
  </si>
  <si>
    <t>　　平成　　年　　月　　日</t>
  </si>
  <si>
    <t>（様式第３号）</t>
  </si>
  <si>
    <t>注　見積金額は，見積もった契約金額の 108分の 100に相当する金額を記載するものとする。</t>
  </si>
  <si>
    <t>人件費（支払額）</t>
  </si>
  <si>
    <t>③計</t>
  </si>
  <si>
    <t>備　考</t>
  </si>
  <si>
    <t>基本給</t>
  </si>
  <si>
    <t>諸手当</t>
  </si>
  <si>
    <t>法定
福利費</t>
  </si>
  <si>
    <t>賞与等</t>
  </si>
  <si>
    <t>新規雇用失業者の人件費要件（５０％以上）</t>
  </si>
  <si>
    <t>円</t>
  </si>
  <si>
    <t>人件費の割合（％）</t>
  </si>
  <si>
    <t>企業名</t>
  </si>
  <si>
    <t>事業番号</t>
  </si>
  <si>
    <t>見　積　内　訳　書</t>
  </si>
  <si>
    <t>合計（小計＋消費税相当額）</t>
  </si>
  <si>
    <t>一般社団法人　鹿児島県建設業協会
　　　　　会　長　　川畑　俊彦　殿</t>
  </si>
  <si>
    <t>（様式第３号２）</t>
  </si>
  <si>
    <t>月分</t>
  </si>
  <si>
    <t>建設産業担い手確保・育成事業
（担い手確保事業）業務委託</t>
  </si>
  <si>
    <t>　　小　　計(税抜）</t>
  </si>
  <si>
    <t>①人件費
（左の合計）</t>
  </si>
  <si>
    <t xml:space="preserve">②研修費
</t>
  </si>
  <si>
    <t>消費税相当額</t>
  </si>
  <si>
    <t>④</t>
  </si>
  <si>
    <t>見積予定額(④の1/2)</t>
  </si>
  <si>
    <t>契約予定額(⑤の1/2)</t>
  </si>
  <si>
    <t>⑥/⑦</t>
  </si>
  <si>
    <t>⑥　人件費合計</t>
  </si>
  <si>
    <t>⑦　小　計(④)</t>
  </si>
  <si>
    <t>研修指導費</t>
  </si>
  <si>
    <t>研修費用</t>
  </si>
  <si>
    <t xml:space="preserve">     一金　　　　　　　　　　　　　</t>
  </si>
  <si>
    <t>円也</t>
  </si>
  <si>
    <t>上記見積金額の 100分の 108に相当する金額で随意契約の相手方決定通知</t>
  </si>
  <si>
    <t>支払計</t>
  </si>
  <si>
    <t>通勤手当(支払額)</t>
  </si>
  <si>
    <t>　※ 合計額は、すでに提出した事業計画書の積算額(平成28年度分)以内としてください。
　※ 消費税相当額の１円未満の端数は，切り捨ててください。
　※ 消費税相当額を含まない金額が、見積金額となります。</t>
  </si>
  <si>
    <t>鹿児島市鴨池新町6-10</t>
  </si>
  <si>
    <t>○○建設(株)</t>
  </si>
  <si>
    <t>企業名</t>
  </si>
  <si>
    <t>事業番号</t>
  </si>
  <si>
    <t>見　積　内　訳　書</t>
  </si>
  <si>
    <t>平成28年度</t>
  </si>
  <si>
    <t>通勤手当(支払額)</t>
  </si>
  <si>
    <t>研修費用</t>
  </si>
  <si>
    <t>研修指導費</t>
  </si>
  <si>
    <t>月分</t>
  </si>
  <si>
    <t>支払計</t>
  </si>
  <si>
    <t>消費税相当額</t>
  </si>
  <si>
    <t>合計（小計＋消費税相当額）</t>
  </si>
  <si>
    <t>見積予定額(④の1/2)</t>
  </si>
  <si>
    <t>契約予定額(⑤の1/2)</t>
  </si>
  <si>
    <t>④</t>
  </si>
  <si>
    <t>⑤</t>
  </si>
  <si>
    <t>契約予定額(⑤の1/2)　消費税相当額</t>
  </si>
  <si>
    <t>契約予定額(⑤の1/2)　消費税相当額</t>
  </si>
  <si>
    <t>⑥/⑦</t>
  </si>
  <si>
    <t>　※ 合計額は、すでに提出した事業計画書の積算額(平成28年度分)以内としてください。
　※ 消費税相当額の１円未満の端数は，切り捨ててください。
　※ 消費税相当額を含まない金額が、見積金額となります。</t>
  </si>
  <si>
    <t>⑤</t>
  </si>
  <si>
    <t>代表取締役　協会　太郎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</si>
</sst>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△ &quot;#,##0"/>
    <numFmt numFmtId="192" formatCode="#,###;&quot;△ &quot;#,##0"/>
    <numFmt numFmtId="193" formatCode="#,##0.00000000;&quot;△ &quot;#,##0.00000000"/>
    <numFmt numFmtId="194" formatCode="#,##0.000000000;&quot;△ &quot;#,##0.000000000"/>
    <numFmt numFmtId="195" formatCode="#,##0.0000000000;&quot;△ &quot;#,##0.0000000000"/>
    <numFmt numFmtId="196" formatCode="#,##0.0000000;&quot;△ &quot;#,##0.0000000"/>
    <numFmt numFmtId="197" formatCode="#,##0.000000;&quot;△ &quot;#,##0.000000"/>
    <numFmt numFmtId="198" formatCode="#,##0.00000;&quot;△ &quot;#,##0.00000"/>
    <numFmt numFmtId="199" formatCode="#,##0.0000;&quot;△ &quot;#,##0.0000"/>
    <numFmt numFmtId="200" formatCode="#,##0.000;&quot;△ &quot;#,##0.000"/>
    <numFmt numFmtId="201" formatCode="#,##0.00;&quot;△ &quot;#,##0.00"/>
    <numFmt numFmtId="202" formatCode="#,##0.0;&quot;△ &quot;#,##0.0"/>
    <numFmt numFmtId="203" formatCode="#,##0_);[Red]\(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ＭＳ 明朝"/>
      <family val="1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Calibri"/>
      <family val="3"/>
    </font>
    <font>
      <sz val="11"/>
      <color rgb="FFFF0000"/>
      <name val="ＭＳ 明朝"/>
      <family val="1"/>
    </font>
    <font>
      <sz val="11"/>
      <name val="Calibri"/>
      <family val="3"/>
    </font>
    <font>
      <b/>
      <sz val="12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63"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59" fillId="33" borderId="15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9" fillId="33" borderId="10" xfId="0" applyFont="1" applyFill="1" applyBorder="1" applyAlignment="1" applyProtection="1">
      <alignment vertical="center"/>
      <protection locked="0"/>
    </xf>
    <xf numFmtId="0" fontId="59" fillId="33" borderId="11" xfId="0" applyFont="1" applyFill="1" applyBorder="1" applyAlignment="1" applyProtection="1">
      <alignment vertical="center"/>
      <protection locked="0"/>
    </xf>
    <xf numFmtId="0" fontId="59" fillId="33" borderId="12" xfId="0" applyFont="1" applyFill="1" applyBorder="1" applyAlignment="1" applyProtection="1">
      <alignment vertical="center"/>
      <protection locked="0"/>
    </xf>
    <xf numFmtId="0" fontId="59" fillId="33" borderId="13" xfId="0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 applyProtection="1">
      <alignment vertical="center"/>
      <protection locked="0"/>
    </xf>
    <xf numFmtId="0" fontId="59" fillId="33" borderId="14" xfId="0" applyFont="1" applyFill="1" applyBorder="1" applyAlignment="1" applyProtection="1">
      <alignment vertical="center"/>
      <protection locked="0"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vertical="center"/>
      <protection locked="0"/>
    </xf>
    <xf numFmtId="0" fontId="59" fillId="33" borderId="16" xfId="0" applyFont="1" applyFill="1" applyBorder="1" applyAlignment="1" applyProtection="1">
      <alignment vertical="center"/>
      <protection locked="0"/>
    </xf>
    <xf numFmtId="0" fontId="59" fillId="33" borderId="17" xfId="0" applyFont="1" applyFill="1" applyBorder="1" applyAlignment="1" applyProtection="1">
      <alignment vertical="center"/>
      <protection locked="0"/>
    </xf>
    <xf numFmtId="0" fontId="59" fillId="33" borderId="0" xfId="0" applyFont="1" applyFill="1" applyAlignment="1" applyProtection="1">
      <alignment vertical="center"/>
      <protection locked="0"/>
    </xf>
    <xf numFmtId="38" fontId="6" fillId="34" borderId="0" xfId="50" applyFont="1" applyFill="1" applyAlignment="1">
      <alignment vertical="center"/>
    </xf>
    <xf numFmtId="38" fontId="6" fillId="34" borderId="0" xfId="50" applyFont="1" applyFill="1" applyBorder="1" applyAlignment="1">
      <alignment vertical="center"/>
    </xf>
    <xf numFmtId="38" fontId="6" fillId="34" borderId="0" xfId="50" applyFont="1" applyFill="1" applyBorder="1" applyAlignment="1">
      <alignment vertical="center"/>
    </xf>
    <xf numFmtId="38" fontId="6" fillId="34" borderId="0" xfId="50" applyFont="1" applyFill="1" applyAlignment="1">
      <alignment horizontal="left" vertical="center"/>
    </xf>
    <xf numFmtId="38" fontId="6" fillId="34" borderId="0" xfId="50" applyFont="1" applyFill="1" applyBorder="1" applyAlignment="1">
      <alignment horizontal="center" vertical="center"/>
    </xf>
    <xf numFmtId="38" fontId="10" fillId="34" borderId="0" xfId="50" applyFont="1" applyFill="1" applyBorder="1" applyAlignment="1">
      <alignment vertical="center"/>
    </xf>
    <xf numFmtId="38" fontId="6" fillId="34" borderId="13" xfId="50" applyFont="1" applyFill="1" applyBorder="1" applyAlignment="1">
      <alignment vertical="center"/>
    </xf>
    <xf numFmtId="38" fontId="6" fillId="34" borderId="18" xfId="50" applyFont="1" applyFill="1" applyBorder="1" applyAlignment="1">
      <alignment vertical="center"/>
    </xf>
    <xf numFmtId="38" fontId="6" fillId="34" borderId="0" xfId="50" applyFont="1" applyFill="1" applyBorder="1" applyAlignment="1">
      <alignment horizontal="left" vertical="center"/>
    </xf>
    <xf numFmtId="38" fontId="6" fillId="34" borderId="0" xfId="50" applyFont="1" applyFill="1" applyBorder="1" applyAlignment="1">
      <alignment horizontal="left"/>
    </xf>
    <xf numFmtId="38" fontId="6" fillId="34" borderId="0" xfId="50" applyFont="1" applyFill="1" applyBorder="1" applyAlignment="1">
      <alignment horizontal="right" wrapText="1"/>
    </xf>
    <xf numFmtId="38" fontId="6" fillId="34" borderId="0" xfId="50" applyFont="1" applyFill="1" applyBorder="1" applyAlignment="1">
      <alignment/>
    </xf>
    <xf numFmtId="38" fontId="6" fillId="34" borderId="12" xfId="50" applyFont="1" applyFill="1" applyBorder="1" applyAlignment="1">
      <alignment vertical="center"/>
    </xf>
    <xf numFmtId="38" fontId="6" fillId="34" borderId="19" xfId="50" applyFont="1" applyFill="1" applyBorder="1" applyAlignment="1">
      <alignment vertical="center"/>
    </xf>
    <xf numFmtId="38" fontId="6" fillId="34" borderId="0" xfId="50" applyFont="1" applyFill="1" applyBorder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9" fillId="34" borderId="15" xfId="0" applyFont="1" applyFill="1" applyBorder="1" applyAlignment="1">
      <alignment vertical="center"/>
    </xf>
    <xf numFmtId="0" fontId="59" fillId="34" borderId="16" xfId="0" applyFont="1" applyFill="1" applyBorder="1" applyAlignment="1">
      <alignment vertical="center"/>
    </xf>
    <xf numFmtId="0" fontId="59" fillId="34" borderId="17" xfId="0" applyFont="1" applyFill="1" applyBorder="1" applyAlignment="1">
      <alignment vertical="center"/>
    </xf>
    <xf numFmtId="0" fontId="59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18" xfId="65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horizontal="left"/>
    </xf>
    <xf numFmtId="0" fontId="6" fillId="34" borderId="0" xfId="65" applyFont="1" applyFill="1" applyBorder="1" applyAlignment="1">
      <alignment horizontal="right" wrapText="1"/>
      <protection/>
    </xf>
    <xf numFmtId="191" fontId="6" fillId="34" borderId="0" xfId="65" applyNumberFormat="1" applyFont="1" applyFill="1" applyBorder="1" applyAlignment="1">
      <alignment/>
      <protection/>
    </xf>
    <xf numFmtId="0" fontId="6" fillId="34" borderId="0" xfId="65" applyFont="1" applyFill="1" applyBorder="1" applyAlignment="1">
      <alignment horizontal="left"/>
      <protection/>
    </xf>
    <xf numFmtId="0" fontId="6" fillId="34" borderId="0" xfId="69" applyFont="1" applyFill="1" applyBorder="1" applyAlignment="1">
      <alignment/>
      <protection/>
    </xf>
    <xf numFmtId="0" fontId="6" fillId="34" borderId="12" xfId="65" applyFont="1" applyFill="1" applyBorder="1" applyAlignment="1">
      <alignment vertical="center"/>
      <protection/>
    </xf>
    <xf numFmtId="188" fontId="6" fillId="34" borderId="0" xfId="65" applyNumberFormat="1" applyFont="1" applyFill="1" applyBorder="1" applyAlignment="1">
      <alignment horizontal="center" vertical="center"/>
      <protection/>
    </xf>
    <xf numFmtId="0" fontId="6" fillId="34" borderId="0" xfId="69" applyFont="1" applyFill="1" applyBorder="1">
      <alignment vertical="center"/>
      <protection/>
    </xf>
    <xf numFmtId="0" fontId="6" fillId="34" borderId="19" xfId="65" applyFont="1" applyFill="1" applyBorder="1" applyAlignment="1">
      <alignment vertical="center"/>
      <protection/>
    </xf>
    <xf numFmtId="0" fontId="60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14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 wrapText="1"/>
    </xf>
    <xf numFmtId="0" fontId="59" fillId="34" borderId="13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vertical="center" wrapText="1"/>
    </xf>
    <xf numFmtId="0" fontId="59" fillId="34" borderId="14" xfId="0" applyFont="1" applyFill="1" applyBorder="1" applyAlignment="1">
      <alignment vertical="center" wrapText="1"/>
    </xf>
    <xf numFmtId="0" fontId="59" fillId="34" borderId="15" xfId="0" applyFont="1" applyFill="1" applyBorder="1" applyAlignment="1">
      <alignment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center" wrapText="1"/>
    </xf>
    <xf numFmtId="0" fontId="59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 wrapText="1"/>
    </xf>
    <xf numFmtId="0" fontId="60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8" fontId="13" fillId="34" borderId="0" xfId="52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92" fontId="8" fillId="34" borderId="18" xfId="65" applyNumberFormat="1" applyFont="1" applyFill="1" applyBorder="1" applyAlignment="1">
      <alignment horizontal="right" vertical="center"/>
      <protection/>
    </xf>
    <xf numFmtId="192" fontId="8" fillId="34" borderId="20" xfId="65" applyNumberFormat="1" applyFont="1" applyFill="1" applyBorder="1" applyAlignment="1">
      <alignment horizontal="right" vertical="center"/>
      <protection/>
    </xf>
    <xf numFmtId="192" fontId="8" fillId="3" borderId="18" xfId="65" applyNumberFormat="1" applyFont="1" applyFill="1" applyBorder="1" applyAlignment="1" applyProtection="1">
      <alignment horizontal="right" vertical="center"/>
      <protection/>
    </xf>
    <xf numFmtId="192" fontId="8" fillId="3" borderId="20" xfId="65" applyNumberFormat="1" applyFont="1" applyFill="1" applyBorder="1" applyAlignment="1" applyProtection="1">
      <alignment horizontal="right" vertical="center"/>
      <protection/>
    </xf>
    <xf numFmtId="192" fontId="8" fillId="3" borderId="21" xfId="65" applyNumberFormat="1" applyFont="1" applyFill="1" applyBorder="1" applyAlignment="1" applyProtection="1">
      <alignment horizontal="right" vertical="center"/>
      <protection/>
    </xf>
    <xf numFmtId="0" fontId="12" fillId="34" borderId="20" xfId="65" applyFont="1" applyFill="1" applyBorder="1" applyAlignment="1">
      <alignment horizontal="left" vertical="center"/>
      <protection/>
    </xf>
    <xf numFmtId="0" fontId="12" fillId="34" borderId="21" xfId="65" applyFont="1" applyFill="1" applyBorder="1" applyAlignment="1">
      <alignment horizontal="left" vertical="center"/>
      <protection/>
    </xf>
    <xf numFmtId="0" fontId="12" fillId="34" borderId="22" xfId="65" applyFont="1" applyFill="1" applyBorder="1" applyAlignment="1">
      <alignment horizontal="left" vertical="center"/>
      <protection/>
    </xf>
    <xf numFmtId="0" fontId="8" fillId="34" borderId="18" xfId="65" applyFont="1" applyFill="1" applyBorder="1" applyAlignment="1">
      <alignment horizontal="center" vertical="center"/>
      <protection/>
    </xf>
    <xf numFmtId="0" fontId="8" fillId="34" borderId="20" xfId="65" applyFont="1" applyFill="1" applyBorder="1" applyAlignment="1">
      <alignment horizontal="center" vertical="center"/>
      <protection/>
    </xf>
    <xf numFmtId="191" fontId="8" fillId="3" borderId="23" xfId="65" applyNumberFormat="1" applyFont="1" applyFill="1" applyBorder="1" applyAlignment="1" applyProtection="1">
      <alignment horizontal="right" vertical="center"/>
      <protection/>
    </xf>
    <xf numFmtId="191" fontId="8" fillId="3" borderId="24" xfId="65" applyNumberFormat="1" applyFont="1" applyFill="1" applyBorder="1" applyAlignment="1" applyProtection="1">
      <alignment horizontal="right" vertical="center"/>
      <protection/>
    </xf>
    <xf numFmtId="191" fontId="8" fillId="3" borderId="19" xfId="65" applyNumberFormat="1" applyFont="1" applyFill="1" applyBorder="1" applyAlignment="1" applyProtection="1">
      <alignment horizontal="right" vertical="center"/>
      <protection/>
    </xf>
    <xf numFmtId="0" fontId="12" fillId="34" borderId="20" xfId="65" applyFont="1" applyFill="1" applyBorder="1" applyAlignment="1">
      <alignment horizontal="center" vertical="center"/>
      <protection/>
    </xf>
    <xf numFmtId="0" fontId="12" fillId="34" borderId="21" xfId="65" applyFont="1" applyFill="1" applyBorder="1" applyAlignment="1">
      <alignment horizontal="center" vertical="center"/>
      <protection/>
    </xf>
    <xf numFmtId="192" fontId="6" fillId="34" borderId="18" xfId="65" applyNumberFormat="1" applyFont="1" applyFill="1" applyBorder="1" applyAlignment="1">
      <alignment horizontal="right" vertical="center"/>
      <protection/>
    </xf>
    <xf numFmtId="192" fontId="6" fillId="34" borderId="20" xfId="65" applyNumberFormat="1" applyFont="1" applyFill="1" applyBorder="1" applyAlignment="1">
      <alignment horizontal="right" vertical="center"/>
      <protection/>
    </xf>
    <xf numFmtId="192" fontId="6" fillId="34" borderId="21" xfId="65" applyNumberFormat="1" applyFont="1" applyFill="1" applyBorder="1" applyAlignment="1">
      <alignment horizontal="right" vertical="center"/>
      <protection/>
    </xf>
    <xf numFmtId="192" fontId="6" fillId="34" borderId="10" xfId="65" applyNumberFormat="1" applyFont="1" applyFill="1" applyBorder="1" applyAlignment="1" applyProtection="1">
      <alignment horizontal="right" vertical="center"/>
      <protection/>
    </xf>
    <xf numFmtId="192" fontId="6" fillId="34" borderId="11" xfId="65" applyNumberFormat="1" applyFont="1" applyFill="1" applyBorder="1" applyAlignment="1" applyProtection="1">
      <alignment horizontal="right" vertical="center"/>
      <protection/>
    </xf>
    <xf numFmtId="192" fontId="6" fillId="34" borderId="12" xfId="65" applyNumberFormat="1" applyFont="1" applyFill="1" applyBorder="1" applyAlignment="1" applyProtection="1">
      <alignment horizontal="right" vertical="center"/>
      <protection/>
    </xf>
    <xf numFmtId="0" fontId="6" fillId="34" borderId="18" xfId="65" applyFont="1" applyFill="1" applyBorder="1" applyAlignment="1">
      <alignment horizontal="center" vertical="center"/>
      <protection/>
    </xf>
    <xf numFmtId="0" fontId="6" fillId="34" borderId="20" xfId="65" applyFont="1" applyFill="1" applyBorder="1" applyAlignment="1">
      <alignment horizontal="center" vertical="center"/>
      <protection/>
    </xf>
    <xf numFmtId="0" fontId="6" fillId="34" borderId="21" xfId="65" applyFont="1" applyFill="1" applyBorder="1" applyAlignment="1">
      <alignment horizontal="center" vertical="center"/>
      <protection/>
    </xf>
    <xf numFmtId="0" fontId="8" fillId="34" borderId="21" xfId="65" applyFont="1" applyFill="1" applyBorder="1" applyAlignment="1">
      <alignment horizontal="center" vertical="center"/>
      <protection/>
    </xf>
    <xf numFmtId="191" fontId="8" fillId="34" borderId="18" xfId="65" applyNumberFormat="1" applyFont="1" applyFill="1" applyBorder="1" applyAlignment="1">
      <alignment horizontal="center" vertical="center"/>
      <protection/>
    </xf>
    <xf numFmtId="38" fontId="8" fillId="34" borderId="18" xfId="52" applyFont="1" applyFill="1" applyBorder="1" applyAlignment="1">
      <alignment horizontal="center" vertical="center"/>
    </xf>
    <xf numFmtId="38" fontId="8" fillId="34" borderId="21" xfId="52" applyFont="1" applyFill="1" applyBorder="1" applyAlignment="1">
      <alignment horizontal="center" vertical="center"/>
    </xf>
    <xf numFmtId="192" fontId="8" fillId="34" borderId="22" xfId="65" applyNumberFormat="1" applyFont="1" applyFill="1" applyBorder="1" applyAlignment="1">
      <alignment horizontal="right" vertical="center"/>
      <protection/>
    </xf>
    <xf numFmtId="192" fontId="8" fillId="34" borderId="21" xfId="65" applyNumberFormat="1" applyFont="1" applyFill="1" applyBorder="1" applyAlignment="1">
      <alignment horizontal="right" vertical="center"/>
      <protection/>
    </xf>
    <xf numFmtId="191" fontId="6" fillId="34" borderId="18" xfId="65" applyNumberFormat="1" applyFont="1" applyFill="1" applyBorder="1" applyAlignment="1">
      <alignment horizontal="right" vertical="center"/>
      <protection/>
    </xf>
    <xf numFmtId="191" fontId="6" fillId="34" borderId="20" xfId="65" applyNumberFormat="1" applyFont="1" applyFill="1" applyBorder="1" applyAlignment="1">
      <alignment horizontal="right" vertical="center"/>
      <protection/>
    </xf>
    <xf numFmtId="191" fontId="6" fillId="34" borderId="25" xfId="65" applyNumberFormat="1" applyFont="1" applyFill="1" applyBorder="1" applyAlignment="1">
      <alignment horizontal="right" vertical="center"/>
      <protection/>
    </xf>
    <xf numFmtId="191" fontId="6" fillId="34" borderId="21" xfId="65" applyNumberFormat="1" applyFont="1" applyFill="1" applyBorder="1" applyAlignment="1">
      <alignment horizontal="right" vertical="center"/>
      <protection/>
    </xf>
    <xf numFmtId="191" fontId="6" fillId="34" borderId="18" xfId="65" applyNumberFormat="1" applyFont="1" applyFill="1" applyBorder="1" applyAlignment="1">
      <alignment horizontal="center" vertical="center"/>
      <protection/>
    </xf>
    <xf numFmtId="191" fontId="6" fillId="34" borderId="21" xfId="65" applyNumberFormat="1" applyFont="1" applyFill="1" applyBorder="1" applyAlignment="1">
      <alignment horizontal="center" vertical="center"/>
      <protection/>
    </xf>
    <xf numFmtId="191" fontId="6" fillId="34" borderId="18" xfId="65" applyNumberFormat="1" applyFont="1" applyFill="1" applyBorder="1" applyAlignment="1" applyProtection="1">
      <alignment horizontal="center" vertical="center"/>
      <protection locked="0"/>
    </xf>
    <xf numFmtId="191" fontId="6" fillId="34" borderId="21" xfId="65" applyNumberFormat="1" applyFont="1" applyFill="1" applyBorder="1" applyAlignment="1" applyProtection="1">
      <alignment horizontal="center" vertical="center"/>
      <protection locked="0"/>
    </xf>
    <xf numFmtId="192" fontId="6" fillId="34" borderId="18" xfId="65" applyNumberFormat="1" applyFont="1" applyFill="1" applyBorder="1" applyAlignment="1" applyProtection="1">
      <alignment horizontal="right" vertical="center"/>
      <protection locked="0"/>
    </xf>
    <xf numFmtId="192" fontId="6" fillId="34" borderId="20" xfId="65" applyNumberFormat="1" applyFont="1" applyFill="1" applyBorder="1" applyAlignment="1" applyProtection="1">
      <alignment horizontal="right" vertical="center"/>
      <protection locked="0"/>
    </xf>
    <xf numFmtId="192" fontId="6" fillId="34" borderId="21" xfId="65" applyNumberFormat="1" applyFont="1" applyFill="1" applyBorder="1" applyAlignment="1" applyProtection="1">
      <alignment horizontal="right" vertical="center"/>
      <protection locked="0"/>
    </xf>
    <xf numFmtId="192" fontId="6" fillId="34" borderId="18" xfId="65" applyNumberFormat="1" applyFont="1" applyFill="1" applyBorder="1" applyAlignment="1" applyProtection="1">
      <alignment horizontal="right" vertical="center"/>
      <protection/>
    </xf>
    <xf numFmtId="192" fontId="6" fillId="34" borderId="20" xfId="65" applyNumberFormat="1" applyFont="1" applyFill="1" applyBorder="1" applyAlignment="1" applyProtection="1">
      <alignment horizontal="right" vertical="center"/>
      <protection/>
    </xf>
    <xf numFmtId="192" fontId="6" fillId="34" borderId="21" xfId="65" applyNumberFormat="1" applyFont="1" applyFill="1" applyBorder="1" applyAlignment="1" applyProtection="1">
      <alignment horizontal="right" vertical="center"/>
      <protection/>
    </xf>
    <xf numFmtId="0" fontId="6" fillId="34" borderId="20" xfId="65" applyFont="1" applyFill="1" applyBorder="1" applyAlignment="1">
      <alignment horizontal="right" vertical="center"/>
      <protection/>
    </xf>
    <xf numFmtId="0" fontId="6" fillId="34" borderId="21" xfId="65" applyFont="1" applyFill="1" applyBorder="1" applyAlignment="1">
      <alignment horizontal="right" vertical="center"/>
      <protection/>
    </xf>
    <xf numFmtId="191" fontId="6" fillId="34" borderId="18" xfId="65" applyNumberFormat="1" applyFont="1" applyFill="1" applyBorder="1" applyAlignment="1" applyProtection="1">
      <alignment horizontal="right" vertical="center"/>
      <protection locked="0"/>
    </xf>
    <xf numFmtId="191" fontId="6" fillId="34" borderId="20" xfId="65" applyNumberFormat="1" applyFont="1" applyFill="1" applyBorder="1" applyAlignment="1" applyProtection="1">
      <alignment horizontal="right" vertical="center"/>
      <protection locked="0"/>
    </xf>
    <xf numFmtId="191" fontId="6" fillId="34" borderId="25" xfId="65" applyNumberFormat="1" applyFont="1" applyFill="1" applyBorder="1" applyAlignment="1" applyProtection="1">
      <alignment horizontal="right" vertical="center"/>
      <protection locked="0"/>
    </xf>
    <xf numFmtId="191" fontId="6" fillId="34" borderId="21" xfId="65" applyNumberFormat="1" applyFont="1" applyFill="1" applyBorder="1" applyAlignment="1" applyProtection="1">
      <alignment horizontal="right" vertical="center"/>
      <protection locked="0"/>
    </xf>
    <xf numFmtId="0" fontId="11" fillId="34" borderId="25" xfId="65" applyFont="1" applyFill="1" applyBorder="1" applyAlignment="1">
      <alignment horizontal="center" vertical="center" wrapText="1"/>
      <protection/>
    </xf>
    <xf numFmtId="0" fontId="11" fillId="34" borderId="21" xfId="65" applyFont="1" applyFill="1" applyBorder="1" applyAlignment="1">
      <alignment horizontal="center" vertical="center" wrapText="1"/>
      <protection/>
    </xf>
    <xf numFmtId="0" fontId="11" fillId="34" borderId="22" xfId="65" applyFont="1" applyFill="1" applyBorder="1" applyAlignment="1">
      <alignment horizontal="center" vertical="center" wrapText="1"/>
      <protection/>
    </xf>
    <xf numFmtId="0" fontId="11" fillId="34" borderId="26" xfId="69" applyFont="1" applyFill="1" applyBorder="1" applyAlignment="1">
      <alignment horizontal="center" vertical="center" wrapText="1"/>
      <protection/>
    </xf>
    <xf numFmtId="0" fontId="11" fillId="34" borderId="27" xfId="69" applyFont="1" applyFill="1" applyBorder="1" applyAlignment="1">
      <alignment horizontal="center" vertical="center" wrapText="1"/>
      <protection/>
    </xf>
    <xf numFmtId="0" fontId="11" fillId="34" borderId="28" xfId="69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7" fillId="34" borderId="16" xfId="65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34" borderId="10" xfId="69" applyFont="1" applyFill="1" applyBorder="1" applyAlignment="1">
      <alignment horizontal="center" vertical="center"/>
      <protection/>
    </xf>
    <xf numFmtId="0" fontId="11" fillId="34" borderId="11" xfId="69" applyFont="1" applyFill="1" applyBorder="1" applyAlignment="1">
      <alignment horizontal="center" vertical="center"/>
      <protection/>
    </xf>
    <xf numFmtId="0" fontId="11" fillId="34" borderId="12" xfId="69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horizontal="center" vertical="center" wrapText="1"/>
      <protection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5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0" xfId="69" applyFont="1" applyFill="1" applyBorder="1" applyAlignment="1">
      <alignment horizontal="center" vertical="center" wrapText="1"/>
      <protection/>
    </xf>
    <xf numFmtId="0" fontId="11" fillId="34" borderId="11" xfId="69" applyFont="1" applyFill="1" applyBorder="1" applyAlignment="1">
      <alignment horizontal="center" vertical="center" wrapText="1"/>
      <protection/>
    </xf>
    <xf numFmtId="0" fontId="11" fillId="34" borderId="12" xfId="69" applyFont="1" applyFill="1" applyBorder="1" applyAlignment="1">
      <alignment horizontal="center" vertical="center" wrapText="1"/>
      <protection/>
    </xf>
    <xf numFmtId="0" fontId="11" fillId="34" borderId="15" xfId="69" applyFont="1" applyFill="1" applyBorder="1" applyAlignment="1">
      <alignment horizontal="center" vertical="center" wrapText="1"/>
      <protection/>
    </xf>
    <xf numFmtId="0" fontId="11" fillId="34" borderId="16" xfId="69" applyFont="1" applyFill="1" applyBorder="1" applyAlignment="1">
      <alignment horizontal="center" vertical="center" wrapText="1"/>
      <protection/>
    </xf>
    <xf numFmtId="0" fontId="11" fillId="34" borderId="17" xfId="69" applyFont="1" applyFill="1" applyBorder="1" applyAlignment="1">
      <alignment horizontal="center" vertical="center" wrapText="1"/>
      <protection/>
    </xf>
    <xf numFmtId="0" fontId="11" fillId="34" borderId="10" xfId="69" applyFont="1" applyFill="1" applyBorder="1" applyAlignment="1">
      <alignment horizontal="center" wrapText="1"/>
      <protection/>
    </xf>
    <xf numFmtId="0" fontId="11" fillId="34" borderId="11" xfId="69" applyFont="1" applyFill="1" applyBorder="1" applyAlignment="1">
      <alignment horizontal="center" wrapText="1"/>
      <protection/>
    </xf>
    <xf numFmtId="0" fontId="11" fillId="34" borderId="12" xfId="69" applyFont="1" applyFill="1" applyBorder="1" applyAlignment="1">
      <alignment horizontal="center" wrapText="1"/>
      <protection/>
    </xf>
    <xf numFmtId="0" fontId="11" fillId="34" borderId="18" xfId="65" applyFont="1" applyFill="1" applyBorder="1" applyAlignment="1">
      <alignment horizontal="center" vertical="center" wrapText="1"/>
      <protection/>
    </xf>
    <xf numFmtId="0" fontId="11" fillId="34" borderId="20" xfId="65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192" fontId="6" fillId="34" borderId="23" xfId="65" applyNumberFormat="1" applyFont="1" applyFill="1" applyBorder="1" applyAlignment="1">
      <alignment horizontal="center" vertical="center"/>
      <protection/>
    </xf>
    <xf numFmtId="192" fontId="6" fillId="34" borderId="24" xfId="65" applyNumberFormat="1" applyFont="1" applyFill="1" applyBorder="1" applyAlignment="1">
      <alignment horizontal="center" vertical="center"/>
      <protection/>
    </xf>
    <xf numFmtId="9" fontId="6" fillId="34" borderId="22" xfId="43" applyFont="1" applyFill="1" applyBorder="1" applyAlignment="1">
      <alignment horizontal="center" vertical="center"/>
    </xf>
    <xf numFmtId="38" fontId="6" fillId="34" borderId="29" xfId="52" applyFont="1" applyFill="1" applyBorder="1" applyAlignment="1">
      <alignment horizontal="left" vertical="center" wrapText="1"/>
    </xf>
    <xf numFmtId="38" fontId="6" fillId="34" borderId="30" xfId="52" applyFont="1" applyFill="1" applyBorder="1" applyAlignment="1">
      <alignment horizontal="left" vertical="center" wrapText="1"/>
    </xf>
    <xf numFmtId="38" fontId="6" fillId="34" borderId="31" xfId="52" applyFont="1" applyFill="1" applyBorder="1" applyAlignment="1">
      <alignment horizontal="left" vertical="center" wrapText="1"/>
    </xf>
    <xf numFmtId="191" fontId="8" fillId="34" borderId="18" xfId="65" applyNumberFormat="1" applyFont="1" applyFill="1" applyBorder="1" applyAlignment="1" applyProtection="1">
      <alignment horizontal="right" vertical="center"/>
      <protection/>
    </xf>
    <xf numFmtId="191" fontId="8" fillId="34" borderId="20" xfId="65" applyNumberFormat="1" applyFont="1" applyFill="1" applyBorder="1" applyAlignment="1" applyProtection="1">
      <alignment horizontal="right" vertical="center"/>
      <protection/>
    </xf>
    <xf numFmtId="191" fontId="8" fillId="34" borderId="21" xfId="65" applyNumberFormat="1" applyFont="1" applyFill="1" applyBorder="1" applyAlignment="1" applyProtection="1">
      <alignment horizontal="right" vertical="center"/>
      <protection/>
    </xf>
    <xf numFmtId="191" fontId="8" fillId="6" borderId="32" xfId="65" applyNumberFormat="1" applyFont="1" applyFill="1" applyBorder="1" applyAlignment="1" applyProtection="1">
      <alignment horizontal="right" vertical="center"/>
      <protection/>
    </xf>
    <xf numFmtId="191" fontId="8" fillId="6" borderId="33" xfId="65" applyNumberFormat="1" applyFont="1" applyFill="1" applyBorder="1" applyAlignment="1" applyProtection="1">
      <alignment horizontal="right" vertical="center"/>
      <protection/>
    </xf>
    <xf numFmtId="191" fontId="8" fillId="6" borderId="34" xfId="65" applyNumberFormat="1" applyFont="1" applyFill="1" applyBorder="1" applyAlignment="1" applyProtection="1">
      <alignment horizontal="right" vertical="center"/>
      <protection/>
    </xf>
    <xf numFmtId="0" fontId="6" fillId="34" borderId="22" xfId="65" applyFont="1" applyFill="1" applyBorder="1" applyAlignment="1">
      <alignment horizontal="left" vertical="center"/>
      <protection/>
    </xf>
    <xf numFmtId="0" fontId="6" fillId="34" borderId="18" xfId="65" applyFont="1" applyFill="1" applyBorder="1" applyAlignment="1">
      <alignment horizontal="left" vertical="center"/>
      <protection/>
    </xf>
    <xf numFmtId="191" fontId="6" fillId="34" borderId="32" xfId="65" applyNumberFormat="1" applyFont="1" applyFill="1" applyBorder="1" applyAlignment="1">
      <alignment horizontal="center" vertical="center"/>
      <protection/>
    </xf>
    <xf numFmtId="191" fontId="6" fillId="34" borderId="33" xfId="65" applyNumberFormat="1" applyFont="1" applyFill="1" applyBorder="1" applyAlignment="1">
      <alignment horizontal="center" vertical="center"/>
      <protection/>
    </xf>
    <xf numFmtId="188" fontId="9" fillId="34" borderId="22" xfId="65" applyNumberFormat="1" applyFont="1" applyFill="1" applyBorder="1" applyAlignment="1">
      <alignment horizontal="center" vertical="center"/>
      <protection/>
    </xf>
    <xf numFmtId="191" fontId="8" fillId="6" borderId="23" xfId="65" applyNumberFormat="1" applyFont="1" applyFill="1" applyBorder="1" applyAlignment="1" applyProtection="1">
      <alignment horizontal="right" vertical="center"/>
      <protection/>
    </xf>
    <xf numFmtId="191" fontId="8" fillId="6" borderId="24" xfId="65" applyNumberFormat="1" applyFont="1" applyFill="1" applyBorder="1" applyAlignment="1" applyProtection="1">
      <alignment horizontal="right" vertical="center"/>
      <protection/>
    </xf>
    <xf numFmtId="191" fontId="8" fillId="6" borderId="19" xfId="65" applyNumberFormat="1" applyFont="1" applyFill="1" applyBorder="1" applyAlignment="1" applyProtection="1">
      <alignment horizontal="right" vertical="center"/>
      <protection/>
    </xf>
    <xf numFmtId="38" fontId="8" fillId="34" borderId="20" xfId="52" applyFont="1" applyFill="1" applyBorder="1" applyAlignment="1">
      <alignment horizontal="center" vertical="center"/>
    </xf>
    <xf numFmtId="38" fontId="8" fillId="34" borderId="18" xfId="52" applyFont="1" applyFill="1" applyBorder="1" applyAlignment="1" applyProtection="1">
      <alignment horizontal="right" vertical="center"/>
      <protection/>
    </xf>
    <xf numFmtId="38" fontId="8" fillId="34" borderId="20" xfId="52" applyFont="1" applyFill="1" applyBorder="1" applyAlignment="1" applyProtection="1">
      <alignment horizontal="right" vertical="center"/>
      <protection/>
    </xf>
    <xf numFmtId="38" fontId="8" fillId="34" borderId="21" xfId="52" applyFont="1" applyFill="1" applyBorder="1" applyAlignment="1" applyProtection="1">
      <alignment horizontal="right" vertical="center"/>
      <protection/>
    </xf>
    <xf numFmtId="38" fontId="6" fillId="34" borderId="22" xfId="52" applyFont="1" applyFill="1" applyBorder="1" applyAlignment="1" applyProtection="1">
      <alignment horizontal="center" vertical="center"/>
      <protection locked="0"/>
    </xf>
    <xf numFmtId="0" fontId="6" fillId="34" borderId="11" xfId="65" applyFont="1" applyFill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6" fillId="34" borderId="16" xfId="65" applyFont="1" applyFill="1" applyBorder="1" applyAlignment="1">
      <alignment horizontal="center" vertical="center"/>
      <protection/>
    </xf>
    <xf numFmtId="0" fontId="6" fillId="34" borderId="17" xfId="65" applyFont="1" applyFill="1" applyBorder="1" applyAlignment="1">
      <alignment horizontal="center" vertical="center"/>
      <protection/>
    </xf>
    <xf numFmtId="38" fontId="13" fillId="34" borderId="0" xfId="50" applyFont="1" applyFill="1" applyBorder="1" applyAlignment="1">
      <alignment horizontal="center" vertical="center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59" fillId="0" borderId="12" xfId="0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14" xfId="0" applyFont="1" applyBorder="1" applyAlignment="1" applyProtection="1">
      <alignment vertical="center" wrapText="1"/>
      <protection locked="0"/>
    </xf>
    <xf numFmtId="0" fontId="59" fillId="0" borderId="15" xfId="0" applyFont="1" applyBorder="1" applyAlignment="1" applyProtection="1">
      <alignment vertical="center" wrapText="1"/>
      <protection locked="0"/>
    </xf>
    <xf numFmtId="0" fontId="59" fillId="0" borderId="16" xfId="0" applyFont="1" applyBorder="1" applyAlignment="1" applyProtection="1">
      <alignment vertical="center" wrapText="1"/>
      <protection locked="0"/>
    </xf>
    <xf numFmtId="0" fontId="59" fillId="0" borderId="17" xfId="0" applyFont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9" fillId="33" borderId="0" xfId="0" applyFont="1" applyFill="1" applyAlignment="1" applyProtection="1">
      <alignment horizontal="right" vertical="center"/>
      <protection locked="0"/>
    </xf>
    <xf numFmtId="0" fontId="59" fillId="0" borderId="0" xfId="0" applyFont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9" fillId="33" borderId="0" xfId="0" applyFont="1" applyFill="1" applyBorder="1" applyAlignment="1" applyProtection="1">
      <alignment horizontal="left" vertical="center" wrapText="1"/>
      <protection locked="0"/>
    </xf>
    <xf numFmtId="0" fontId="59" fillId="33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8" fillId="34" borderId="18" xfId="50" applyFont="1" applyFill="1" applyBorder="1" applyAlignment="1">
      <alignment horizontal="center" vertical="center"/>
    </xf>
    <xf numFmtId="38" fontId="8" fillId="34" borderId="20" xfId="50" applyFont="1" applyFill="1" applyBorder="1" applyAlignment="1">
      <alignment horizontal="center" vertical="center"/>
    </xf>
    <xf numFmtId="38" fontId="8" fillId="34" borderId="21" xfId="50" applyFont="1" applyFill="1" applyBorder="1" applyAlignment="1">
      <alignment horizontal="center" vertical="center"/>
    </xf>
    <xf numFmtId="38" fontId="8" fillId="34" borderId="18" xfId="50" applyFont="1" applyFill="1" applyBorder="1" applyAlignment="1" applyProtection="1">
      <alignment horizontal="right" vertical="center"/>
      <protection/>
    </xf>
    <xf numFmtId="38" fontId="8" fillId="34" borderId="20" xfId="50" applyFont="1" applyFill="1" applyBorder="1" applyAlignment="1" applyProtection="1">
      <alignment horizontal="right" vertical="center"/>
      <protection/>
    </xf>
    <xf numFmtId="38" fontId="8" fillId="34" borderId="21" xfId="50" applyFont="1" applyFill="1" applyBorder="1" applyAlignment="1" applyProtection="1">
      <alignment horizontal="right" vertical="center"/>
      <protection/>
    </xf>
    <xf numFmtId="38" fontId="6" fillId="34" borderId="22" xfId="50" applyFont="1" applyFill="1" applyBorder="1" applyAlignment="1" applyProtection="1">
      <alignment horizontal="center" vertical="center"/>
      <protection locked="0"/>
    </xf>
    <xf numFmtId="38" fontId="6" fillId="34" borderId="20" xfId="50" applyFont="1" applyFill="1" applyBorder="1" applyAlignment="1" applyProtection="1">
      <alignment horizontal="right" vertical="center"/>
      <protection locked="0"/>
    </xf>
    <xf numFmtId="38" fontId="6" fillId="34" borderId="21" xfId="50" applyFont="1" applyFill="1" applyBorder="1" applyAlignment="1" applyProtection="1">
      <alignment horizontal="right" vertical="center"/>
      <protection locked="0"/>
    </xf>
    <xf numFmtId="38" fontId="6" fillId="34" borderId="20" xfId="50" applyFont="1" applyFill="1" applyBorder="1" applyAlignment="1">
      <alignment horizontal="right" vertical="center"/>
    </xf>
    <xf numFmtId="38" fontId="6" fillId="34" borderId="21" xfId="50" applyFont="1" applyFill="1" applyBorder="1" applyAlignment="1">
      <alignment horizontal="right" vertical="center"/>
    </xf>
    <xf numFmtId="38" fontId="11" fillId="34" borderId="26" xfId="50" applyFont="1" applyFill="1" applyBorder="1" applyAlignment="1">
      <alignment horizontal="center" vertical="center" wrapText="1"/>
    </xf>
    <xf numFmtId="38" fontId="11" fillId="34" borderId="27" xfId="50" applyFont="1" applyFill="1" applyBorder="1" applyAlignment="1">
      <alignment horizontal="center" vertical="center" wrapText="1"/>
    </xf>
    <xf numFmtId="38" fontId="11" fillId="34" borderId="35" xfId="50" applyFont="1" applyFill="1" applyBorder="1" applyAlignment="1">
      <alignment horizontal="center" vertical="center" wrapText="1"/>
    </xf>
    <xf numFmtId="38" fontId="11" fillId="34" borderId="28" xfId="50" applyFont="1" applyFill="1" applyBorder="1" applyAlignment="1">
      <alignment horizontal="center" vertical="center" wrapText="1"/>
    </xf>
    <xf numFmtId="38" fontId="6" fillId="34" borderId="18" xfId="50" applyFont="1" applyFill="1" applyBorder="1" applyAlignment="1" applyProtection="1">
      <alignment horizontal="center" vertical="center"/>
      <protection locked="0"/>
    </xf>
    <xf numFmtId="38" fontId="6" fillId="34" borderId="21" xfId="50" applyFont="1" applyFill="1" applyBorder="1" applyAlignment="1" applyProtection="1">
      <alignment horizontal="center" vertical="center"/>
      <protection locked="0"/>
    </xf>
    <xf numFmtId="38" fontId="6" fillId="34" borderId="18" xfId="50" applyFont="1" applyFill="1" applyBorder="1" applyAlignment="1" applyProtection="1">
      <alignment horizontal="right" vertical="center"/>
      <protection locked="0"/>
    </xf>
    <xf numFmtId="38" fontId="6" fillId="34" borderId="0" xfId="50" applyFont="1" applyFill="1" applyAlignment="1">
      <alignment horizontal="left" vertical="center"/>
    </xf>
    <xf numFmtId="38" fontId="6" fillId="34" borderId="0" xfId="50" applyFont="1" applyFill="1" applyBorder="1" applyAlignment="1">
      <alignment horizontal="center" vertical="center"/>
    </xf>
    <xf numFmtId="38" fontId="64" fillId="34" borderId="0" xfId="50" applyFont="1" applyFill="1" applyBorder="1" applyAlignment="1">
      <alignment horizontal="center" vertical="center"/>
    </xf>
    <xf numFmtId="38" fontId="6" fillId="34" borderId="18" xfId="50" applyFont="1" applyFill="1" applyBorder="1" applyAlignment="1">
      <alignment horizontal="center" vertical="center"/>
    </xf>
    <xf numFmtId="38" fontId="6" fillId="34" borderId="20" xfId="50" applyFont="1" applyFill="1" applyBorder="1" applyAlignment="1">
      <alignment horizontal="center" vertical="center"/>
    </xf>
    <xf numFmtId="38" fontId="6" fillId="34" borderId="21" xfId="50" applyFont="1" applyFill="1" applyBorder="1" applyAlignment="1">
      <alignment horizontal="center" vertical="center"/>
    </xf>
    <xf numFmtId="38" fontId="11" fillId="34" borderId="10" xfId="50" applyFont="1" applyFill="1" applyBorder="1" applyAlignment="1">
      <alignment horizontal="center" wrapText="1"/>
    </xf>
    <xf numFmtId="38" fontId="11" fillId="34" borderId="11" xfId="50" applyFont="1" applyFill="1" applyBorder="1" applyAlignment="1">
      <alignment horizontal="center" wrapText="1"/>
    </xf>
    <xf numFmtId="38" fontId="11" fillId="34" borderId="12" xfId="50" applyFont="1" applyFill="1" applyBorder="1" applyAlignment="1">
      <alignment horizontal="center" wrapText="1"/>
    </xf>
    <xf numFmtId="49" fontId="6" fillId="34" borderId="18" xfId="50" applyNumberFormat="1" applyFont="1" applyFill="1" applyBorder="1" applyAlignment="1" applyProtection="1">
      <alignment horizontal="center" vertical="center"/>
      <protection locked="0"/>
    </xf>
    <xf numFmtId="49" fontId="6" fillId="34" borderId="20" xfId="50" applyNumberFormat="1" applyFont="1" applyFill="1" applyBorder="1" applyAlignment="1" applyProtection="1">
      <alignment horizontal="center" vertical="center"/>
      <protection locked="0"/>
    </xf>
    <xf numFmtId="49" fontId="6" fillId="34" borderId="21" xfId="50" applyNumberFormat="1" applyFont="1" applyFill="1" applyBorder="1" applyAlignment="1" applyProtection="1">
      <alignment horizontal="center" vertical="center"/>
      <protection locked="0"/>
    </xf>
    <xf numFmtId="38" fontId="7" fillId="34" borderId="0" xfId="50" applyFont="1" applyFill="1" applyBorder="1" applyAlignment="1">
      <alignment horizontal="center" vertical="center"/>
    </xf>
    <xf numFmtId="38" fontId="65" fillId="34" borderId="0" xfId="50" applyFont="1" applyFill="1" applyBorder="1" applyAlignment="1">
      <alignment horizontal="center" vertical="center"/>
    </xf>
    <xf numFmtId="38" fontId="7" fillId="34" borderId="16" xfId="50" applyFont="1" applyFill="1" applyBorder="1" applyAlignment="1">
      <alignment horizontal="center" vertical="center"/>
    </xf>
    <xf numFmtId="38" fontId="12" fillId="34" borderId="10" xfId="50" applyFont="1" applyFill="1" applyBorder="1" applyAlignment="1">
      <alignment horizontal="center" vertical="center"/>
    </xf>
    <xf numFmtId="38" fontId="12" fillId="34" borderId="11" xfId="50" applyFont="1" applyFill="1" applyBorder="1" applyAlignment="1">
      <alignment horizontal="center" vertical="center"/>
    </xf>
    <xf numFmtId="38" fontId="12" fillId="34" borderId="12" xfId="50" applyFont="1" applyFill="1" applyBorder="1" applyAlignment="1">
      <alignment horizontal="center" vertical="center"/>
    </xf>
    <xf numFmtId="38" fontId="12" fillId="34" borderId="13" xfId="50" applyFont="1" applyFill="1" applyBorder="1" applyAlignment="1">
      <alignment horizontal="center" vertical="center"/>
    </xf>
    <xf numFmtId="38" fontId="12" fillId="34" borderId="0" xfId="50" applyFont="1" applyFill="1" applyBorder="1" applyAlignment="1">
      <alignment horizontal="center" vertical="center"/>
    </xf>
    <xf numFmtId="38" fontId="12" fillId="34" borderId="14" xfId="50" applyFont="1" applyFill="1" applyBorder="1" applyAlignment="1">
      <alignment horizontal="center" vertical="center"/>
    </xf>
    <xf numFmtId="38" fontId="11" fillId="34" borderId="10" xfId="50" applyFont="1" applyFill="1" applyBorder="1" applyAlignment="1">
      <alignment horizontal="center" vertical="center"/>
    </xf>
    <xf numFmtId="38" fontId="11" fillId="34" borderId="11" xfId="50" applyFont="1" applyFill="1" applyBorder="1" applyAlignment="1">
      <alignment horizontal="center" vertical="center"/>
    </xf>
    <xf numFmtId="38" fontId="11" fillId="34" borderId="12" xfId="50" applyFont="1" applyFill="1" applyBorder="1" applyAlignment="1">
      <alignment horizontal="center" vertical="center"/>
    </xf>
    <xf numFmtId="38" fontId="11" fillId="34" borderId="10" xfId="50" applyFont="1" applyFill="1" applyBorder="1" applyAlignment="1">
      <alignment horizontal="center" vertical="center" wrapText="1"/>
    </xf>
    <xf numFmtId="38" fontId="11" fillId="34" borderId="11" xfId="50" applyFont="1" applyFill="1" applyBorder="1" applyAlignment="1">
      <alignment horizontal="center" vertical="center" wrapText="1"/>
    </xf>
    <xf numFmtId="38" fontId="11" fillId="34" borderId="12" xfId="50" applyFont="1" applyFill="1" applyBorder="1" applyAlignment="1">
      <alignment horizontal="center" vertical="center" wrapText="1"/>
    </xf>
    <xf numFmtId="38" fontId="11" fillId="34" borderId="15" xfId="50" applyFont="1" applyFill="1" applyBorder="1" applyAlignment="1">
      <alignment horizontal="center" vertical="center" wrapText="1"/>
    </xf>
    <xf numFmtId="38" fontId="11" fillId="34" borderId="16" xfId="50" applyFont="1" applyFill="1" applyBorder="1" applyAlignment="1">
      <alignment horizontal="center" vertical="center" wrapText="1"/>
    </xf>
    <xf numFmtId="38" fontId="11" fillId="34" borderId="17" xfId="50" applyFont="1" applyFill="1" applyBorder="1" applyAlignment="1">
      <alignment horizontal="center" vertical="center" wrapText="1"/>
    </xf>
    <xf numFmtId="38" fontId="11" fillId="34" borderId="18" xfId="50" applyFont="1" applyFill="1" applyBorder="1" applyAlignment="1">
      <alignment horizontal="center" vertical="center" wrapText="1"/>
    </xf>
    <xf numFmtId="38" fontId="11" fillId="34" borderId="20" xfId="50" applyFont="1" applyFill="1" applyBorder="1" applyAlignment="1">
      <alignment horizontal="center" vertical="center" wrapText="1"/>
    </xf>
    <xf numFmtId="38" fontId="11" fillId="34" borderId="25" xfId="50" applyFont="1" applyFill="1" applyBorder="1" applyAlignment="1">
      <alignment horizontal="center" vertical="center" wrapText="1"/>
    </xf>
    <xf numFmtId="38" fontId="11" fillId="34" borderId="21" xfId="50" applyFont="1" applyFill="1" applyBorder="1" applyAlignment="1">
      <alignment horizontal="center" vertical="center" wrapText="1"/>
    </xf>
    <xf numFmtId="38" fontId="11" fillId="34" borderId="22" xfId="50" applyFont="1" applyFill="1" applyBorder="1" applyAlignment="1">
      <alignment horizontal="center" vertical="center" wrapText="1"/>
    </xf>
    <xf numFmtId="38" fontId="6" fillId="34" borderId="25" xfId="50" applyFont="1" applyFill="1" applyBorder="1" applyAlignment="1" applyProtection="1">
      <alignment horizontal="right" vertical="center"/>
      <protection locked="0"/>
    </xf>
    <xf numFmtId="38" fontId="6" fillId="34" borderId="18" xfId="50" applyFont="1" applyFill="1" applyBorder="1" applyAlignment="1">
      <alignment horizontal="right" vertical="center"/>
    </xf>
    <xf numFmtId="38" fontId="6" fillId="34" borderId="36" xfId="50" applyFont="1" applyFill="1" applyBorder="1" applyAlignment="1" applyProtection="1">
      <alignment horizontal="right" vertical="center"/>
      <protection locked="0"/>
    </xf>
    <xf numFmtId="38" fontId="6" fillId="34" borderId="18" xfId="50" applyFont="1" applyFill="1" applyBorder="1" applyAlignment="1" applyProtection="1">
      <alignment horizontal="right" vertical="center"/>
      <protection/>
    </xf>
    <xf numFmtId="38" fontId="6" fillId="34" borderId="20" xfId="50" applyFont="1" applyFill="1" applyBorder="1" applyAlignment="1" applyProtection="1">
      <alignment horizontal="right" vertical="center"/>
      <protection/>
    </xf>
    <xf numFmtId="38" fontId="6" fillId="34" borderId="21" xfId="50" applyFont="1" applyFill="1" applyBorder="1" applyAlignment="1" applyProtection="1">
      <alignment horizontal="right" vertical="center"/>
      <protection/>
    </xf>
    <xf numFmtId="38" fontId="6" fillId="34" borderId="20" xfId="50" applyFont="1" applyFill="1" applyBorder="1" applyAlignment="1" applyProtection="1">
      <alignment horizontal="center" vertical="center"/>
      <protection locked="0"/>
    </xf>
    <xf numFmtId="38" fontId="6" fillId="34" borderId="36" xfId="50" applyFont="1" applyFill="1" applyBorder="1" applyAlignment="1">
      <alignment horizontal="right" vertical="center"/>
    </xf>
    <xf numFmtId="38" fontId="8" fillId="34" borderId="20" xfId="50" applyFont="1" applyFill="1" applyBorder="1" applyAlignment="1">
      <alignment horizontal="right" vertical="center"/>
    </xf>
    <xf numFmtId="38" fontId="6" fillId="34" borderId="25" xfId="50" applyFont="1" applyFill="1" applyBorder="1" applyAlignment="1">
      <alignment horizontal="right" vertical="center"/>
    </xf>
    <xf numFmtId="38" fontId="8" fillId="34" borderId="10" xfId="50" applyFont="1" applyFill="1" applyBorder="1" applyAlignment="1" applyProtection="1">
      <alignment horizontal="right" vertical="center"/>
      <protection/>
    </xf>
    <xf numFmtId="38" fontId="8" fillId="34" borderId="11" xfId="50" applyFont="1" applyFill="1" applyBorder="1" applyAlignment="1" applyProtection="1">
      <alignment horizontal="right" vertical="center"/>
      <protection/>
    </xf>
    <xf numFmtId="38" fontId="8" fillId="34" borderId="12" xfId="50" applyFont="1" applyFill="1" applyBorder="1" applyAlignment="1" applyProtection="1">
      <alignment horizontal="right" vertical="center"/>
      <protection/>
    </xf>
    <xf numFmtId="38" fontId="12" fillId="34" borderId="21" xfId="50" applyFont="1" applyFill="1" applyBorder="1" applyAlignment="1" applyProtection="1">
      <alignment horizontal="left" vertical="center"/>
      <protection locked="0"/>
    </xf>
    <xf numFmtId="38" fontId="12" fillId="34" borderId="22" xfId="50" applyFont="1" applyFill="1" applyBorder="1" applyAlignment="1" applyProtection="1">
      <alignment horizontal="left" vertical="center"/>
      <protection locked="0"/>
    </xf>
    <xf numFmtId="38" fontId="6" fillId="34" borderId="22" xfId="50" applyFont="1" applyFill="1" applyBorder="1" applyAlignment="1">
      <alignment horizontal="left" vertical="center"/>
    </xf>
    <xf numFmtId="38" fontId="6" fillId="34" borderId="18" xfId="50" applyFont="1" applyFill="1" applyBorder="1" applyAlignment="1">
      <alignment horizontal="left" vertical="center"/>
    </xf>
    <xf numFmtId="38" fontId="6" fillId="34" borderId="10" xfId="50" applyFont="1" applyFill="1" applyBorder="1" applyAlignment="1" applyProtection="1">
      <alignment horizontal="right" vertical="center"/>
      <protection/>
    </xf>
    <xf numFmtId="38" fontId="6" fillId="34" borderId="11" xfId="50" applyFont="1" applyFill="1" applyBorder="1" applyAlignment="1" applyProtection="1">
      <alignment horizontal="right" vertical="center"/>
      <protection/>
    </xf>
    <xf numFmtId="38" fontId="6" fillId="34" borderId="12" xfId="50" applyFont="1" applyFill="1" applyBorder="1" applyAlignment="1" applyProtection="1">
      <alignment horizontal="right" vertical="center"/>
      <protection/>
    </xf>
    <xf numFmtId="38" fontId="8" fillId="34" borderId="22" xfId="50" applyFont="1" applyFill="1" applyBorder="1" applyAlignment="1">
      <alignment horizontal="right" vertical="center"/>
    </xf>
    <xf numFmtId="38" fontId="12" fillId="34" borderId="20" xfId="50" applyFont="1" applyFill="1" applyBorder="1" applyAlignment="1" applyProtection="1">
      <alignment horizontal="left" vertical="center"/>
      <protection locked="0"/>
    </xf>
    <xf numFmtId="9" fontId="6" fillId="34" borderId="22" xfId="50" applyNumberFormat="1" applyFont="1" applyFill="1" applyBorder="1" applyAlignment="1">
      <alignment horizontal="center" vertical="center"/>
    </xf>
    <xf numFmtId="38" fontId="8" fillId="34" borderId="20" xfId="50" applyFont="1" applyFill="1" applyBorder="1" applyAlignment="1" applyProtection="1">
      <alignment horizontal="center" vertical="center"/>
      <protection locked="0"/>
    </xf>
    <xf numFmtId="38" fontId="8" fillId="34" borderId="21" xfId="50" applyFont="1" applyFill="1" applyBorder="1" applyAlignment="1" applyProtection="1">
      <alignment horizontal="center" vertical="center"/>
      <protection locked="0"/>
    </xf>
    <xf numFmtId="38" fontId="12" fillId="34" borderId="20" xfId="50" applyFont="1" applyFill="1" applyBorder="1" applyAlignment="1" applyProtection="1">
      <alignment horizontal="center" vertical="center"/>
      <protection locked="0"/>
    </xf>
    <xf numFmtId="38" fontId="12" fillId="34" borderId="21" xfId="50" applyFont="1" applyFill="1" applyBorder="1" applyAlignment="1" applyProtection="1">
      <alignment horizontal="center" vertical="center"/>
      <protection locked="0"/>
    </xf>
    <xf numFmtId="38" fontId="9" fillId="34" borderId="22" xfId="50" applyFont="1" applyFill="1" applyBorder="1" applyAlignment="1">
      <alignment horizontal="center" vertical="center"/>
    </xf>
    <xf numFmtId="38" fontId="6" fillId="34" borderId="32" xfId="50" applyFont="1" applyFill="1" applyBorder="1" applyAlignment="1">
      <alignment horizontal="center" vertical="center"/>
    </xf>
    <xf numFmtId="38" fontId="6" fillId="34" borderId="33" xfId="50" applyFont="1" applyFill="1" applyBorder="1" applyAlignment="1">
      <alignment horizontal="center" vertical="center"/>
    </xf>
    <xf numFmtId="38" fontId="6" fillId="34" borderId="23" xfId="50" applyFont="1" applyFill="1" applyBorder="1" applyAlignment="1">
      <alignment horizontal="center" vertical="center"/>
    </xf>
    <xf numFmtId="38" fontId="6" fillId="34" borderId="24" xfId="50" applyFont="1" applyFill="1" applyBorder="1" applyAlignment="1">
      <alignment horizontal="center" vertical="center"/>
    </xf>
    <xf numFmtId="38" fontId="6" fillId="34" borderId="29" xfId="50" applyFont="1" applyFill="1" applyBorder="1" applyAlignment="1">
      <alignment horizontal="left" vertical="center" wrapText="1"/>
    </xf>
    <xf numFmtId="38" fontId="6" fillId="34" borderId="30" xfId="50" applyFont="1" applyFill="1" applyBorder="1" applyAlignment="1">
      <alignment horizontal="left" vertical="center" wrapText="1"/>
    </xf>
    <xf numFmtId="38" fontId="6" fillId="34" borderId="31" xfId="50" applyFont="1" applyFill="1" applyBorder="1" applyAlignment="1">
      <alignment horizontal="left" vertical="center" wrapText="1"/>
    </xf>
    <xf numFmtId="38" fontId="8" fillId="34" borderId="18" xfId="50" applyFont="1" applyFill="1" applyBorder="1" applyAlignment="1">
      <alignment horizontal="right" vertical="center"/>
    </xf>
    <xf numFmtId="38" fontId="8" fillId="34" borderId="21" xfId="50" applyFont="1" applyFill="1" applyBorder="1" applyAlignment="1">
      <alignment horizontal="right" vertical="center"/>
    </xf>
    <xf numFmtId="38" fontId="8" fillId="34" borderId="22" xfId="50" applyFont="1" applyFill="1" applyBorder="1" applyAlignment="1" applyProtection="1">
      <alignment horizontal="right" vertical="center"/>
      <protection/>
    </xf>
    <xf numFmtId="38" fontId="6" fillId="34" borderId="11" xfId="50" applyFont="1" applyFill="1" applyBorder="1" applyAlignment="1">
      <alignment horizontal="center" vertical="center"/>
    </xf>
    <xf numFmtId="38" fontId="6" fillId="34" borderId="12" xfId="50" applyFont="1" applyFill="1" applyBorder="1" applyAlignment="1">
      <alignment horizontal="center" vertical="center"/>
    </xf>
    <xf numFmtId="38" fontId="6" fillId="34" borderId="16" xfId="50" applyFont="1" applyFill="1" applyBorder="1" applyAlignment="1">
      <alignment horizontal="center" vertical="center"/>
    </xf>
    <xf numFmtId="38" fontId="6" fillId="34" borderId="17" xfId="5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富山県様式記載例00610472" xfId="67"/>
    <cellStyle name="標準 3" xfId="68"/>
    <cellStyle name="標準_経費積算書_misc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35</xdr:row>
      <xdr:rowOff>123825</xdr:rowOff>
    </xdr:from>
    <xdr:to>
      <xdr:col>4</xdr:col>
      <xdr:colOff>0</xdr:colOff>
      <xdr:row>37</xdr:row>
      <xdr:rowOff>76200</xdr:rowOff>
    </xdr:to>
    <xdr:sp>
      <xdr:nvSpPr>
        <xdr:cNvPr id="1" name="円/楕円 8"/>
        <xdr:cNvSpPr>
          <a:spLocks/>
        </xdr:cNvSpPr>
      </xdr:nvSpPr>
      <xdr:spPr>
        <a:xfrm>
          <a:off x="352425" y="9496425"/>
          <a:ext cx="15621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352425</xdr:rowOff>
    </xdr:from>
    <xdr:to>
      <xdr:col>4</xdr:col>
      <xdr:colOff>0</xdr:colOff>
      <xdr:row>35</xdr:row>
      <xdr:rowOff>76200</xdr:rowOff>
    </xdr:to>
    <xdr:sp>
      <xdr:nvSpPr>
        <xdr:cNvPr id="2" name="直線矢印コネクタ 9"/>
        <xdr:cNvSpPr>
          <a:spLocks/>
        </xdr:cNvSpPr>
      </xdr:nvSpPr>
      <xdr:spPr>
        <a:xfrm flipH="1">
          <a:off x="1390650" y="9324975"/>
          <a:ext cx="523875" cy="1238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142875</xdr:rowOff>
    </xdr:from>
    <xdr:to>
      <xdr:col>6</xdr:col>
      <xdr:colOff>276225</xdr:colOff>
      <xdr:row>35</xdr:row>
      <xdr:rowOff>104775</xdr:rowOff>
    </xdr:to>
    <xdr:sp>
      <xdr:nvSpPr>
        <xdr:cNvPr id="3" name="正方形/長方形 10"/>
        <xdr:cNvSpPr>
          <a:spLocks/>
        </xdr:cNvSpPr>
      </xdr:nvSpPr>
      <xdr:spPr>
        <a:xfrm>
          <a:off x="1447800" y="9115425"/>
          <a:ext cx="19431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日付は未記入でお願いします</a:t>
          </a:r>
        </a:p>
      </xdr:txBody>
    </xdr:sp>
    <xdr:clientData/>
  </xdr:twoCellAnchor>
  <xdr:twoCellAnchor>
    <xdr:from>
      <xdr:col>9</xdr:col>
      <xdr:colOff>76200</xdr:colOff>
      <xdr:row>27</xdr:row>
      <xdr:rowOff>9525</xdr:rowOff>
    </xdr:from>
    <xdr:to>
      <xdr:col>9</xdr:col>
      <xdr:colOff>819150</xdr:colOff>
      <xdr:row>29</xdr:row>
      <xdr:rowOff>304800</xdr:rowOff>
    </xdr:to>
    <xdr:sp>
      <xdr:nvSpPr>
        <xdr:cNvPr id="4" name="円/楕円 11"/>
        <xdr:cNvSpPr>
          <a:spLocks/>
        </xdr:cNvSpPr>
      </xdr:nvSpPr>
      <xdr:spPr>
        <a:xfrm>
          <a:off x="4991100" y="7439025"/>
          <a:ext cx="742950" cy="8096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26</xdr:row>
      <xdr:rowOff>171450</xdr:rowOff>
    </xdr:from>
    <xdr:to>
      <xdr:col>9</xdr:col>
      <xdr:colOff>762000</xdr:colOff>
      <xdr:row>28</xdr:row>
      <xdr:rowOff>295275</xdr:rowOff>
    </xdr:to>
    <xdr:sp>
      <xdr:nvSpPr>
        <xdr:cNvPr id="5" name="正方形/長方形 12"/>
        <xdr:cNvSpPr>
          <a:spLocks/>
        </xdr:cNvSpPr>
      </xdr:nvSpPr>
      <xdr:spPr>
        <a:xfrm>
          <a:off x="5191125" y="7429500"/>
          <a:ext cx="48577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1</xdr:col>
      <xdr:colOff>533400</xdr:colOff>
      <xdr:row>17</xdr:row>
      <xdr:rowOff>133350</xdr:rowOff>
    </xdr:from>
    <xdr:to>
      <xdr:col>4</xdr:col>
      <xdr:colOff>295275</xdr:colOff>
      <xdr:row>19</xdr:row>
      <xdr:rowOff>85725</xdr:rowOff>
    </xdr:to>
    <xdr:sp>
      <xdr:nvSpPr>
        <xdr:cNvPr id="6" name="円/楕円 13"/>
        <xdr:cNvSpPr>
          <a:spLocks/>
        </xdr:cNvSpPr>
      </xdr:nvSpPr>
      <xdr:spPr>
        <a:xfrm>
          <a:off x="647700" y="5543550"/>
          <a:ext cx="156210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142875</xdr:rowOff>
    </xdr:from>
    <xdr:to>
      <xdr:col>2</xdr:col>
      <xdr:colOff>19050</xdr:colOff>
      <xdr:row>19</xdr:row>
      <xdr:rowOff>161925</xdr:rowOff>
    </xdr:to>
    <xdr:sp>
      <xdr:nvSpPr>
        <xdr:cNvPr id="7" name="正方形/長方形 14"/>
        <xdr:cNvSpPr>
          <a:spLocks/>
        </xdr:cNvSpPr>
      </xdr:nvSpPr>
      <xdr:spPr>
        <a:xfrm>
          <a:off x="152400" y="5553075"/>
          <a:ext cx="58102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提出日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21</xdr:row>
      <xdr:rowOff>9525</xdr:rowOff>
    </xdr:from>
    <xdr:to>
      <xdr:col>26</xdr:col>
      <xdr:colOff>295275</xdr:colOff>
      <xdr:row>22</xdr:row>
      <xdr:rowOff>485775</xdr:rowOff>
    </xdr:to>
    <xdr:sp>
      <xdr:nvSpPr>
        <xdr:cNvPr id="1" name="円/楕円 4"/>
        <xdr:cNvSpPr>
          <a:spLocks/>
        </xdr:cNvSpPr>
      </xdr:nvSpPr>
      <xdr:spPr>
        <a:xfrm>
          <a:off x="6057900" y="9344025"/>
          <a:ext cx="1990725" cy="981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247650</xdr:rowOff>
    </xdr:from>
    <xdr:to>
      <xdr:col>20</xdr:col>
      <xdr:colOff>114300</xdr:colOff>
      <xdr:row>23</xdr:row>
      <xdr:rowOff>180975</xdr:rowOff>
    </xdr:to>
    <xdr:sp>
      <xdr:nvSpPr>
        <xdr:cNvPr id="2" name="直線矢印コネクタ 5"/>
        <xdr:cNvSpPr>
          <a:spLocks/>
        </xdr:cNvSpPr>
      </xdr:nvSpPr>
      <xdr:spPr>
        <a:xfrm flipV="1">
          <a:off x="5686425" y="10086975"/>
          <a:ext cx="485775" cy="438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23</xdr:row>
      <xdr:rowOff>171450</xdr:rowOff>
    </xdr:from>
    <xdr:to>
      <xdr:col>22</xdr:col>
      <xdr:colOff>228600</xdr:colOff>
      <xdr:row>24</xdr:row>
      <xdr:rowOff>28575</xdr:rowOff>
    </xdr:to>
    <xdr:sp>
      <xdr:nvSpPr>
        <xdr:cNvPr id="3" name="正方形/長方形 6"/>
        <xdr:cNvSpPr>
          <a:spLocks/>
        </xdr:cNvSpPr>
      </xdr:nvSpPr>
      <xdr:spPr>
        <a:xfrm>
          <a:off x="4848225" y="10515600"/>
          <a:ext cx="191452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契約書に記入していただく金額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27096;&#24335;&#65288;&#35211;&#31309;&#26360;&#65289;&#35352;&#3661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 見積書"/>
      <sheetName val="03_見積内訳書 (3)"/>
    </sheetNames>
    <sheetDataSet>
      <sheetData sheetId="1">
        <row r="21">
          <cell r="W21">
            <v>1345000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0">
      <selection activeCell="M32" sqref="M32"/>
    </sheetView>
  </sheetViews>
  <sheetFormatPr defaultColWidth="9.140625" defaultRowHeight="15"/>
  <cols>
    <col min="1" max="1" width="1.7109375" style="1" customWidth="1"/>
    <col min="2" max="9" width="9.00390625" style="1" customWidth="1"/>
    <col min="10" max="10" width="13.7109375" style="1" customWidth="1"/>
    <col min="11" max="16384" width="9.00390625" style="1" customWidth="1"/>
  </cols>
  <sheetData>
    <row r="1" spans="1:10" ht="30" customHeight="1">
      <c r="A1" s="39"/>
      <c r="B1" s="39" t="s">
        <v>9</v>
      </c>
      <c r="C1" s="39"/>
      <c r="D1" s="39"/>
      <c r="E1" s="39"/>
      <c r="F1" s="39"/>
      <c r="G1" s="39"/>
      <c r="H1" s="39"/>
      <c r="I1" s="39"/>
      <c r="J1" s="39"/>
    </row>
    <row r="2" spans="1:10" ht="67.5" customHeight="1">
      <c r="A2" s="39"/>
      <c r="B2" s="95" t="s">
        <v>2</v>
      </c>
      <c r="C2" s="96"/>
      <c r="D2" s="96"/>
      <c r="E2" s="96"/>
      <c r="F2" s="96"/>
      <c r="G2" s="96"/>
      <c r="H2" s="96"/>
      <c r="I2" s="96"/>
      <c r="J2" s="97"/>
    </row>
    <row r="3" spans="1:10" ht="13.5">
      <c r="A3" s="39"/>
      <c r="B3" s="40"/>
      <c r="C3" s="41"/>
      <c r="D3" s="41"/>
      <c r="E3" s="41"/>
      <c r="F3" s="41"/>
      <c r="G3" s="41"/>
      <c r="H3" s="41"/>
      <c r="I3" s="41"/>
      <c r="J3" s="42"/>
    </row>
    <row r="4" spans="1:10" ht="48" customHeight="1">
      <c r="A4" s="39"/>
      <c r="B4" s="43"/>
      <c r="C4" s="44"/>
      <c r="D4" s="44"/>
      <c r="E4" s="44"/>
      <c r="F4" s="44"/>
      <c r="G4" s="44"/>
      <c r="H4" s="44"/>
      <c r="I4" s="44"/>
      <c r="J4" s="45"/>
    </row>
    <row r="5" spans="1:10" ht="13.5">
      <c r="A5" s="39"/>
      <c r="B5" s="43"/>
      <c r="C5" s="44"/>
      <c r="D5" s="44"/>
      <c r="E5" s="44"/>
      <c r="F5" s="44"/>
      <c r="G5" s="44"/>
      <c r="H5" s="44"/>
      <c r="I5" s="44"/>
      <c r="J5" s="45"/>
    </row>
    <row r="6" spans="1:10" ht="13.5" customHeight="1">
      <c r="A6" s="39"/>
      <c r="B6" s="43"/>
      <c r="C6" s="98" t="s">
        <v>41</v>
      </c>
      <c r="D6" s="99"/>
      <c r="E6" s="46"/>
      <c r="F6" s="46"/>
      <c r="G6" s="46"/>
      <c r="H6" s="104" t="s">
        <v>42</v>
      </c>
      <c r="I6" s="105"/>
      <c r="J6" s="45"/>
    </row>
    <row r="7" spans="1:10" ht="28.5" customHeight="1">
      <c r="A7" s="39"/>
      <c r="B7" s="43"/>
      <c r="C7" s="100"/>
      <c r="D7" s="101"/>
      <c r="E7" s="110">
        <f>SUM('[1]03_見積内訳書 (3)'!W21:Y21)</f>
        <v>1345000</v>
      </c>
      <c r="F7" s="110"/>
      <c r="G7" s="110"/>
      <c r="H7" s="106"/>
      <c r="I7" s="107"/>
      <c r="J7" s="45"/>
    </row>
    <row r="8" spans="1:10" ht="13.5" customHeight="1">
      <c r="A8" s="39"/>
      <c r="B8" s="43"/>
      <c r="C8" s="102"/>
      <c r="D8" s="103"/>
      <c r="E8" s="47"/>
      <c r="F8" s="47"/>
      <c r="G8" s="47"/>
      <c r="H8" s="108"/>
      <c r="I8" s="109"/>
      <c r="J8" s="45"/>
    </row>
    <row r="9" spans="1:10" ht="13.5" customHeight="1">
      <c r="A9" s="39"/>
      <c r="B9" s="43"/>
      <c r="C9" s="111" t="s">
        <v>3</v>
      </c>
      <c r="D9" s="105"/>
      <c r="E9" s="71" t="s">
        <v>28</v>
      </c>
      <c r="F9" s="72"/>
      <c r="G9" s="72"/>
      <c r="H9" s="72"/>
      <c r="I9" s="73"/>
      <c r="J9" s="45"/>
    </row>
    <row r="10" spans="1:10" ht="21" customHeight="1">
      <c r="A10" s="39"/>
      <c r="B10" s="43"/>
      <c r="C10" s="112"/>
      <c r="D10" s="107"/>
      <c r="E10" s="74"/>
      <c r="F10" s="75"/>
      <c r="G10" s="75"/>
      <c r="H10" s="75"/>
      <c r="I10" s="76"/>
      <c r="J10" s="45"/>
    </row>
    <row r="11" spans="1:10" ht="13.5" customHeight="1">
      <c r="A11" s="39"/>
      <c r="B11" s="43"/>
      <c r="C11" s="113"/>
      <c r="D11" s="109"/>
      <c r="E11" s="77"/>
      <c r="F11" s="78"/>
      <c r="G11" s="78"/>
      <c r="H11" s="78"/>
      <c r="I11" s="79"/>
      <c r="J11" s="45"/>
    </row>
    <row r="12" spans="1:10" ht="36" customHeight="1">
      <c r="A12" s="39"/>
      <c r="B12" s="43"/>
      <c r="C12" s="44"/>
      <c r="D12" s="44"/>
      <c r="E12" s="44"/>
      <c r="F12" s="44"/>
      <c r="G12" s="44"/>
      <c r="H12" s="44"/>
      <c r="I12" s="44"/>
      <c r="J12" s="45"/>
    </row>
    <row r="13" spans="1:10" ht="37.5" customHeight="1">
      <c r="A13" s="39"/>
      <c r="B13" s="43"/>
      <c r="C13" s="44"/>
      <c r="D13" s="44"/>
      <c r="E13" s="44"/>
      <c r="F13" s="44"/>
      <c r="G13" s="44"/>
      <c r="H13" s="44"/>
      <c r="I13" s="44"/>
      <c r="J13" s="45"/>
    </row>
    <row r="14" spans="1:10" ht="13.5">
      <c r="A14" s="39"/>
      <c r="B14" s="48"/>
      <c r="C14" s="49"/>
      <c r="D14" s="49"/>
      <c r="E14" s="49"/>
      <c r="F14" s="49"/>
      <c r="G14" s="49"/>
      <c r="H14" s="49"/>
      <c r="I14" s="49"/>
      <c r="J14" s="50"/>
    </row>
    <row r="15" spans="1:10" ht="36" customHeight="1">
      <c r="A15" s="39"/>
      <c r="B15" s="40"/>
      <c r="C15" s="41"/>
      <c r="D15" s="41"/>
      <c r="E15" s="41"/>
      <c r="F15" s="41"/>
      <c r="G15" s="41"/>
      <c r="H15" s="41"/>
      <c r="I15" s="41"/>
      <c r="J15" s="42"/>
    </row>
    <row r="16" spans="1:10" ht="13.5">
      <c r="A16" s="39"/>
      <c r="B16" s="43"/>
      <c r="C16" s="44"/>
      <c r="D16" s="44"/>
      <c r="E16" s="44"/>
      <c r="F16" s="44"/>
      <c r="G16" s="44"/>
      <c r="H16" s="44"/>
      <c r="I16" s="44"/>
      <c r="J16" s="45"/>
    </row>
    <row r="17" spans="1:10" ht="13.5">
      <c r="A17" s="39"/>
      <c r="B17" s="43" t="s">
        <v>4</v>
      </c>
      <c r="C17" s="44"/>
      <c r="D17" s="44"/>
      <c r="E17" s="44"/>
      <c r="F17" s="44"/>
      <c r="G17" s="44"/>
      <c r="H17" s="44"/>
      <c r="I17" s="44"/>
      <c r="J17" s="45"/>
    </row>
    <row r="18" spans="1:10" ht="13.5">
      <c r="A18" s="39"/>
      <c r="B18" s="43"/>
      <c r="C18" s="44"/>
      <c r="D18" s="44"/>
      <c r="E18" s="44"/>
      <c r="F18" s="44"/>
      <c r="G18" s="44"/>
      <c r="H18" s="44"/>
      <c r="I18" s="44"/>
      <c r="J18" s="45"/>
    </row>
    <row r="19" spans="1:10" ht="13.5">
      <c r="A19" s="39"/>
      <c r="B19" s="43" t="s">
        <v>5</v>
      </c>
      <c r="C19" s="44"/>
      <c r="D19" s="44"/>
      <c r="E19" s="44"/>
      <c r="F19" s="44"/>
      <c r="G19" s="44"/>
      <c r="H19" s="44"/>
      <c r="I19" s="44"/>
      <c r="J19" s="45"/>
    </row>
    <row r="20" spans="1:10" ht="13.5">
      <c r="A20" s="39"/>
      <c r="B20" s="43"/>
      <c r="C20" s="44"/>
      <c r="D20" s="44"/>
      <c r="E20" s="44"/>
      <c r="F20" s="44"/>
      <c r="G20" s="44"/>
      <c r="H20" s="44"/>
      <c r="I20" s="44"/>
      <c r="J20" s="45"/>
    </row>
    <row r="21" spans="1:10" ht="13.5">
      <c r="A21" s="39"/>
      <c r="B21" s="43" t="s">
        <v>6</v>
      </c>
      <c r="C21" s="44"/>
      <c r="D21" s="44"/>
      <c r="E21" s="44"/>
      <c r="F21" s="44"/>
      <c r="G21" s="44"/>
      <c r="H21" s="44"/>
      <c r="I21" s="44"/>
      <c r="J21" s="45"/>
    </row>
    <row r="22" spans="1:10" ht="27" customHeight="1">
      <c r="A22" s="39"/>
      <c r="B22" s="43"/>
      <c r="C22" s="80" t="s">
        <v>25</v>
      </c>
      <c r="D22" s="81"/>
      <c r="E22" s="81"/>
      <c r="F22" s="81"/>
      <c r="G22" s="44"/>
      <c r="H22" s="44"/>
      <c r="I22" s="44"/>
      <c r="J22" s="45"/>
    </row>
    <row r="23" spans="1:10" ht="13.5">
      <c r="A23" s="39"/>
      <c r="B23" s="43"/>
      <c r="C23" s="44"/>
      <c r="D23" s="44"/>
      <c r="E23" s="44"/>
      <c r="F23" s="44"/>
      <c r="G23" s="44"/>
      <c r="H23" s="44"/>
      <c r="I23" s="44"/>
      <c r="J23" s="45"/>
    </row>
    <row r="24" spans="1:10" ht="13.5">
      <c r="A24" s="39"/>
      <c r="B24" s="43"/>
      <c r="C24" s="44"/>
      <c r="D24" s="44"/>
      <c r="E24" s="44"/>
      <c r="F24" s="44"/>
      <c r="G24" s="44"/>
      <c r="H24" s="44"/>
      <c r="I24" s="44"/>
      <c r="J24" s="45"/>
    </row>
    <row r="25" spans="1:10" ht="24" customHeight="1">
      <c r="A25" s="39"/>
      <c r="B25" s="43"/>
      <c r="C25" s="44"/>
      <c r="D25" s="44"/>
      <c r="E25" s="44"/>
      <c r="F25" s="44"/>
      <c r="G25" s="44"/>
      <c r="H25" s="44"/>
      <c r="I25" s="44"/>
      <c r="J25" s="45"/>
    </row>
    <row r="26" spans="1:10" ht="13.5">
      <c r="A26" s="39"/>
      <c r="B26" s="43"/>
      <c r="C26" s="44"/>
      <c r="D26" s="44"/>
      <c r="E26" s="44"/>
      <c r="F26" s="44"/>
      <c r="G26" s="44"/>
      <c r="H26" s="44"/>
      <c r="I26" s="44"/>
      <c r="J26" s="45"/>
    </row>
    <row r="27" spans="1:10" ht="13.5">
      <c r="A27" s="39"/>
      <c r="B27" s="43"/>
      <c r="C27" s="44"/>
      <c r="D27" s="44"/>
      <c r="E27" s="44"/>
      <c r="F27" s="44" t="s">
        <v>7</v>
      </c>
      <c r="G27" s="67" t="s">
        <v>47</v>
      </c>
      <c r="H27" s="68"/>
      <c r="I27" s="68"/>
      <c r="J27" s="45"/>
    </row>
    <row r="28" spans="1:10" ht="13.5">
      <c r="A28" s="39"/>
      <c r="B28" s="43"/>
      <c r="C28" s="44"/>
      <c r="D28" s="44"/>
      <c r="E28" s="44"/>
      <c r="F28" s="44"/>
      <c r="G28" s="68"/>
      <c r="H28" s="68"/>
      <c r="I28" s="68"/>
      <c r="J28" s="45"/>
    </row>
    <row r="29" spans="1:10" ht="27" customHeight="1">
      <c r="A29" s="39"/>
      <c r="B29" s="43"/>
      <c r="C29" s="44"/>
      <c r="D29" s="44"/>
      <c r="E29" s="44"/>
      <c r="F29" s="44" t="s">
        <v>0</v>
      </c>
      <c r="G29" s="93" t="s">
        <v>48</v>
      </c>
      <c r="H29" s="94"/>
      <c r="I29" s="94"/>
      <c r="J29" s="51" t="s">
        <v>1</v>
      </c>
    </row>
    <row r="30" spans="1:10" ht="27" customHeight="1">
      <c r="A30" s="39"/>
      <c r="B30" s="43"/>
      <c r="C30" s="44"/>
      <c r="D30" s="44"/>
      <c r="E30" s="44"/>
      <c r="F30" s="44"/>
      <c r="G30" s="93" t="s">
        <v>69</v>
      </c>
      <c r="H30" s="93"/>
      <c r="I30" s="93"/>
      <c r="J30" s="45"/>
    </row>
    <row r="31" spans="1:10" ht="13.5">
      <c r="A31" s="39"/>
      <c r="B31" s="48"/>
      <c r="C31" s="49"/>
      <c r="D31" s="49"/>
      <c r="E31" s="49"/>
      <c r="F31" s="49"/>
      <c r="G31" s="49"/>
      <c r="H31" s="49"/>
      <c r="I31" s="49"/>
      <c r="J31" s="50"/>
    </row>
    <row r="32" spans="1:10" ht="13.5" customHeight="1">
      <c r="A32" s="39"/>
      <c r="B32" s="82" t="s">
        <v>10</v>
      </c>
      <c r="C32" s="83"/>
      <c r="D32" s="83"/>
      <c r="E32" s="83"/>
      <c r="F32" s="83"/>
      <c r="G32" s="83"/>
      <c r="H32" s="83"/>
      <c r="I32" s="83"/>
      <c r="J32" s="84"/>
    </row>
    <row r="33" spans="1:10" ht="13.5">
      <c r="A33" s="39"/>
      <c r="B33" s="85"/>
      <c r="C33" s="86"/>
      <c r="D33" s="86"/>
      <c r="E33" s="86"/>
      <c r="F33" s="86"/>
      <c r="G33" s="86"/>
      <c r="H33" s="86"/>
      <c r="I33" s="86"/>
      <c r="J33" s="87"/>
    </row>
    <row r="34" spans="1:10" ht="13.5">
      <c r="A34" s="39"/>
      <c r="B34" s="85"/>
      <c r="C34" s="86"/>
      <c r="D34" s="86"/>
      <c r="E34" s="86"/>
      <c r="F34" s="86"/>
      <c r="G34" s="86"/>
      <c r="H34" s="86"/>
      <c r="I34" s="86"/>
      <c r="J34" s="87"/>
    </row>
    <row r="35" spans="1:10" ht="31.5" customHeight="1">
      <c r="A35" s="39"/>
      <c r="B35" s="88"/>
      <c r="C35" s="89"/>
      <c r="D35" s="89"/>
      <c r="E35" s="89"/>
      <c r="F35" s="89"/>
      <c r="G35" s="89"/>
      <c r="H35" s="89"/>
      <c r="I35" s="89"/>
      <c r="J35" s="90"/>
    </row>
    <row r="36" spans="1:10" ht="13.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3.5" customHeight="1">
      <c r="A37" s="39"/>
      <c r="B37" s="91" t="s">
        <v>8</v>
      </c>
      <c r="C37" s="91"/>
      <c r="D37" s="91"/>
      <c r="E37" s="92" t="s">
        <v>43</v>
      </c>
      <c r="F37" s="92"/>
      <c r="G37" s="92"/>
      <c r="H37" s="92"/>
      <c r="I37" s="92"/>
      <c r="J37" s="92"/>
    </row>
    <row r="38" spans="1:10" ht="13.5">
      <c r="A38" s="39"/>
      <c r="B38" s="39"/>
      <c r="C38" s="39"/>
      <c r="D38" s="39"/>
      <c r="E38" s="92"/>
      <c r="F38" s="92"/>
      <c r="G38" s="92"/>
      <c r="H38" s="92"/>
      <c r="I38" s="92"/>
      <c r="J38" s="92"/>
    </row>
  </sheetData>
  <sheetProtection password="DD8D" sheet="1"/>
  <mergeCells count="12">
    <mergeCell ref="B2:J2"/>
    <mergeCell ref="C6:D8"/>
    <mergeCell ref="H6:I8"/>
    <mergeCell ref="E7:G7"/>
    <mergeCell ref="C9:D11"/>
    <mergeCell ref="G30:I30"/>
    <mergeCell ref="E9:I11"/>
    <mergeCell ref="C22:F22"/>
    <mergeCell ref="B32:J35"/>
    <mergeCell ref="B37:D37"/>
    <mergeCell ref="E37:J38"/>
    <mergeCell ref="G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K28"/>
  <sheetViews>
    <sheetView view="pageBreakPreview" zoomScaleSheetLayoutView="100" zoomScalePageLayoutView="0" workbookViewId="0" topLeftCell="A13">
      <selection activeCell="K27" sqref="K27"/>
    </sheetView>
  </sheetViews>
  <sheetFormatPr defaultColWidth="9.140625" defaultRowHeight="15"/>
  <cols>
    <col min="1" max="1" width="4.00390625" style="24" customWidth="1"/>
    <col min="2" max="3" width="3.57421875" style="24" customWidth="1"/>
    <col min="4" max="5" width="5.57421875" style="24" customWidth="1"/>
    <col min="6" max="9" width="4.57421875" style="24" customWidth="1"/>
    <col min="10" max="10" width="5.421875" style="24" customWidth="1"/>
    <col min="11" max="11" width="7.7109375" style="24" customWidth="1"/>
    <col min="12" max="16" width="4.57421875" style="24" customWidth="1"/>
    <col min="17" max="22" width="3.57421875" style="24" customWidth="1"/>
    <col min="23" max="29" width="4.57421875" style="24" customWidth="1"/>
    <col min="30" max="30" width="1.421875" style="24" customWidth="1"/>
    <col min="31" max="124" width="3.57421875" style="24" customWidth="1"/>
    <col min="125" max="16384" width="9.00390625" style="24" customWidth="1"/>
  </cols>
  <sheetData>
    <row r="1" spans="1:29" ht="22.5" customHeight="1">
      <c r="A1" s="197" t="s">
        <v>26</v>
      </c>
      <c r="B1" s="197"/>
      <c r="C1" s="197"/>
      <c r="D1" s="197"/>
      <c r="E1" s="197"/>
      <c r="F1" s="197"/>
      <c r="G1" s="53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98"/>
      <c r="Z1" s="54"/>
      <c r="AA1" s="54"/>
      <c r="AB1" s="54"/>
      <c r="AC1" s="54"/>
    </row>
    <row r="2" spans="1:29" ht="30" customHeight="1">
      <c r="A2" s="55"/>
      <c r="B2" s="55"/>
      <c r="C2" s="55"/>
      <c r="D2" s="55"/>
      <c r="E2" s="55"/>
      <c r="F2" s="55"/>
      <c r="G2" s="53"/>
      <c r="H2" s="52"/>
      <c r="I2" s="52"/>
      <c r="J2" s="52"/>
      <c r="K2" s="56"/>
      <c r="L2" s="56"/>
      <c r="M2" s="56"/>
      <c r="N2" s="56"/>
      <c r="O2" s="56"/>
      <c r="P2" s="56"/>
      <c r="Q2" s="199" t="s">
        <v>49</v>
      </c>
      <c r="R2" s="200"/>
      <c r="S2" s="201"/>
      <c r="T2" s="202" t="s">
        <v>48</v>
      </c>
      <c r="U2" s="203"/>
      <c r="V2" s="203"/>
      <c r="W2" s="203"/>
      <c r="X2" s="203"/>
      <c r="Y2" s="203"/>
      <c r="Z2" s="203"/>
      <c r="AA2" s="203"/>
      <c r="AB2" s="204"/>
      <c r="AC2" s="56"/>
    </row>
    <row r="3" spans="1:29" ht="30" customHeight="1">
      <c r="A3" s="55"/>
      <c r="B3" s="55"/>
      <c r="C3" s="55"/>
      <c r="D3" s="55"/>
      <c r="E3" s="55"/>
      <c r="F3" s="55"/>
      <c r="G3" s="53"/>
      <c r="H3" s="52"/>
      <c r="I3" s="52"/>
      <c r="J3" s="52"/>
      <c r="K3" s="56"/>
      <c r="L3" s="56"/>
      <c r="M3" s="56"/>
      <c r="N3" s="56"/>
      <c r="O3" s="56"/>
      <c r="P3" s="56"/>
      <c r="Q3" s="199" t="s">
        <v>50</v>
      </c>
      <c r="R3" s="200"/>
      <c r="S3" s="201"/>
      <c r="T3" s="199"/>
      <c r="U3" s="200"/>
      <c r="V3" s="200"/>
      <c r="W3" s="201"/>
      <c r="X3" s="75"/>
      <c r="Y3" s="75"/>
      <c r="Z3" s="75"/>
      <c r="AA3" s="75"/>
      <c r="AB3" s="75"/>
      <c r="AC3" s="75"/>
    </row>
    <row r="4" spans="1:29" ht="11.25" customHeigh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1:29" s="29" customFormat="1" ht="24.75" customHeight="1">
      <c r="A5" s="172" t="s">
        <v>51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</row>
    <row r="6" spans="1:30" s="25" customFormat="1" ht="30" customHeight="1">
      <c r="A6" s="173" t="s">
        <v>52</v>
      </c>
      <c r="B6" s="174"/>
      <c r="C6" s="175"/>
      <c r="D6" s="179" t="s">
        <v>11</v>
      </c>
      <c r="E6" s="180"/>
      <c r="F6" s="180"/>
      <c r="G6" s="180"/>
      <c r="H6" s="180"/>
      <c r="I6" s="180"/>
      <c r="J6" s="180"/>
      <c r="K6" s="181"/>
      <c r="L6" s="182" t="s">
        <v>53</v>
      </c>
      <c r="M6" s="183"/>
      <c r="N6" s="186" t="s">
        <v>30</v>
      </c>
      <c r="O6" s="187"/>
      <c r="P6" s="188"/>
      <c r="Q6" s="192" t="s">
        <v>31</v>
      </c>
      <c r="R6" s="193"/>
      <c r="S6" s="193"/>
      <c r="T6" s="193"/>
      <c r="U6" s="193"/>
      <c r="V6" s="194"/>
      <c r="W6" s="186" t="s">
        <v>12</v>
      </c>
      <c r="X6" s="187"/>
      <c r="Y6" s="188"/>
      <c r="Z6" s="186" t="s">
        <v>13</v>
      </c>
      <c r="AA6" s="187"/>
      <c r="AB6" s="187"/>
      <c r="AC6" s="188"/>
      <c r="AD6" s="30"/>
    </row>
    <row r="7" spans="1:37" s="25" customFormat="1" ht="30" customHeight="1">
      <c r="A7" s="176"/>
      <c r="B7" s="177"/>
      <c r="C7" s="178"/>
      <c r="D7" s="195" t="s">
        <v>14</v>
      </c>
      <c r="E7" s="196"/>
      <c r="F7" s="164" t="s">
        <v>15</v>
      </c>
      <c r="G7" s="164"/>
      <c r="H7" s="164" t="s">
        <v>16</v>
      </c>
      <c r="I7" s="164"/>
      <c r="J7" s="165" t="s">
        <v>17</v>
      </c>
      <c r="K7" s="166"/>
      <c r="L7" s="184"/>
      <c r="M7" s="185"/>
      <c r="N7" s="189"/>
      <c r="O7" s="190"/>
      <c r="P7" s="191"/>
      <c r="Q7" s="167" t="s">
        <v>54</v>
      </c>
      <c r="R7" s="168"/>
      <c r="S7" s="169"/>
      <c r="T7" s="167" t="s">
        <v>55</v>
      </c>
      <c r="U7" s="168"/>
      <c r="V7" s="169"/>
      <c r="W7" s="189"/>
      <c r="X7" s="190"/>
      <c r="Y7" s="191"/>
      <c r="Z7" s="189"/>
      <c r="AA7" s="190"/>
      <c r="AB7" s="190"/>
      <c r="AC7" s="191"/>
      <c r="AD7" s="38"/>
      <c r="AE7" s="38"/>
      <c r="AF7" s="38"/>
      <c r="AG7" s="38"/>
      <c r="AH7" s="38"/>
      <c r="AI7" s="38"/>
      <c r="AJ7" s="38"/>
      <c r="AK7" s="38"/>
    </row>
    <row r="8" spans="1:37" s="25" customFormat="1" ht="39.75" customHeight="1">
      <c r="A8" s="57">
        <v>6</v>
      </c>
      <c r="B8" s="158" t="s">
        <v>56</v>
      </c>
      <c r="C8" s="159"/>
      <c r="D8" s="160">
        <v>200000</v>
      </c>
      <c r="E8" s="161"/>
      <c r="F8" s="162">
        <v>20000</v>
      </c>
      <c r="G8" s="162"/>
      <c r="H8" s="162">
        <v>30000</v>
      </c>
      <c r="I8" s="162"/>
      <c r="J8" s="161"/>
      <c r="K8" s="163"/>
      <c r="L8" s="150">
        <v>20000</v>
      </c>
      <c r="M8" s="151"/>
      <c r="N8" s="129">
        <f>SUM(D8:M8)</f>
        <v>270000</v>
      </c>
      <c r="O8" s="130"/>
      <c r="P8" s="131"/>
      <c r="Q8" s="152"/>
      <c r="R8" s="153"/>
      <c r="S8" s="154"/>
      <c r="T8" s="152">
        <v>10000</v>
      </c>
      <c r="U8" s="153"/>
      <c r="V8" s="154"/>
      <c r="W8" s="155">
        <f>+N8+Q8+T8</f>
        <v>280000</v>
      </c>
      <c r="X8" s="156"/>
      <c r="Y8" s="157"/>
      <c r="Z8" s="135"/>
      <c r="AA8" s="136"/>
      <c r="AB8" s="136"/>
      <c r="AC8" s="137"/>
      <c r="AD8" s="32"/>
      <c r="AE8" s="32"/>
      <c r="AF8" s="32"/>
      <c r="AG8" s="32"/>
      <c r="AH8" s="32"/>
      <c r="AI8" s="32"/>
      <c r="AJ8" s="32"/>
      <c r="AK8" s="32"/>
    </row>
    <row r="9" spans="1:37" s="25" customFormat="1" ht="39.75" customHeight="1">
      <c r="A9" s="57">
        <v>7</v>
      </c>
      <c r="B9" s="158" t="s">
        <v>56</v>
      </c>
      <c r="C9" s="159"/>
      <c r="D9" s="160">
        <v>200000</v>
      </c>
      <c r="E9" s="161"/>
      <c r="F9" s="162">
        <v>20000</v>
      </c>
      <c r="G9" s="162"/>
      <c r="H9" s="162">
        <v>30000</v>
      </c>
      <c r="I9" s="162"/>
      <c r="J9" s="161"/>
      <c r="K9" s="163"/>
      <c r="L9" s="150">
        <v>20000</v>
      </c>
      <c r="M9" s="151"/>
      <c r="N9" s="129">
        <f aca="true" t="shared" si="0" ref="N9:N17">SUM(D9:M9)</f>
        <v>270000</v>
      </c>
      <c r="O9" s="130"/>
      <c r="P9" s="131"/>
      <c r="Q9" s="152">
        <v>30000</v>
      </c>
      <c r="R9" s="153"/>
      <c r="S9" s="154"/>
      <c r="T9" s="152">
        <v>10000</v>
      </c>
      <c r="U9" s="153"/>
      <c r="V9" s="154"/>
      <c r="W9" s="155">
        <f aca="true" t="shared" si="1" ref="W9:W16">+N9+Q9+T9</f>
        <v>310000</v>
      </c>
      <c r="X9" s="156"/>
      <c r="Y9" s="157"/>
      <c r="Z9" s="135"/>
      <c r="AA9" s="136"/>
      <c r="AB9" s="136"/>
      <c r="AC9" s="137"/>
      <c r="AD9" s="32"/>
      <c r="AE9" s="32"/>
      <c r="AF9" s="32"/>
      <c r="AG9" s="32"/>
      <c r="AH9" s="32"/>
      <c r="AI9" s="32"/>
      <c r="AJ9" s="32"/>
      <c r="AK9" s="32"/>
    </row>
    <row r="10" spans="1:37" s="25" customFormat="1" ht="39.75" customHeight="1">
      <c r="A10" s="57">
        <v>8</v>
      </c>
      <c r="B10" s="158" t="s">
        <v>56</v>
      </c>
      <c r="C10" s="159"/>
      <c r="D10" s="160">
        <v>200000</v>
      </c>
      <c r="E10" s="161"/>
      <c r="F10" s="162">
        <v>20000</v>
      </c>
      <c r="G10" s="162"/>
      <c r="H10" s="162">
        <v>30000</v>
      </c>
      <c r="I10" s="162"/>
      <c r="J10" s="161">
        <v>50000</v>
      </c>
      <c r="K10" s="163"/>
      <c r="L10" s="150">
        <v>20000</v>
      </c>
      <c r="M10" s="151"/>
      <c r="N10" s="129">
        <f t="shared" si="0"/>
        <v>320000</v>
      </c>
      <c r="O10" s="130"/>
      <c r="P10" s="131"/>
      <c r="Q10" s="152"/>
      <c r="R10" s="153"/>
      <c r="S10" s="154"/>
      <c r="T10" s="152">
        <v>10000</v>
      </c>
      <c r="U10" s="153"/>
      <c r="V10" s="154"/>
      <c r="W10" s="155">
        <f t="shared" si="1"/>
        <v>330000</v>
      </c>
      <c r="X10" s="156"/>
      <c r="Y10" s="157"/>
      <c r="Z10" s="135"/>
      <c r="AA10" s="136"/>
      <c r="AB10" s="136"/>
      <c r="AC10" s="137"/>
      <c r="AD10" s="32"/>
      <c r="AE10" s="32"/>
      <c r="AF10" s="32"/>
      <c r="AG10" s="32"/>
      <c r="AH10" s="32"/>
      <c r="AI10" s="32"/>
      <c r="AJ10" s="32"/>
      <c r="AK10" s="32"/>
    </row>
    <row r="11" spans="1:37" s="25" customFormat="1" ht="39.75" customHeight="1">
      <c r="A11" s="57">
        <v>9</v>
      </c>
      <c r="B11" s="158" t="s">
        <v>56</v>
      </c>
      <c r="C11" s="159"/>
      <c r="D11" s="160">
        <v>200000</v>
      </c>
      <c r="E11" s="161"/>
      <c r="F11" s="162">
        <v>20000</v>
      </c>
      <c r="G11" s="162"/>
      <c r="H11" s="162">
        <v>30000</v>
      </c>
      <c r="I11" s="162"/>
      <c r="J11" s="161"/>
      <c r="K11" s="163"/>
      <c r="L11" s="150">
        <v>20000</v>
      </c>
      <c r="M11" s="151"/>
      <c r="N11" s="129">
        <f t="shared" si="0"/>
        <v>270000</v>
      </c>
      <c r="O11" s="130"/>
      <c r="P11" s="131"/>
      <c r="Q11" s="152">
        <v>30000</v>
      </c>
      <c r="R11" s="153"/>
      <c r="S11" s="154"/>
      <c r="T11" s="152">
        <v>10000</v>
      </c>
      <c r="U11" s="153"/>
      <c r="V11" s="154"/>
      <c r="W11" s="155">
        <f t="shared" si="1"/>
        <v>310000</v>
      </c>
      <c r="X11" s="156"/>
      <c r="Y11" s="157"/>
      <c r="Z11" s="135"/>
      <c r="AA11" s="136"/>
      <c r="AB11" s="136"/>
      <c r="AC11" s="137"/>
      <c r="AD11" s="32"/>
      <c r="AE11" s="32"/>
      <c r="AF11" s="32"/>
      <c r="AG11" s="32"/>
      <c r="AH11" s="32"/>
      <c r="AI11" s="32"/>
      <c r="AJ11" s="32"/>
      <c r="AK11" s="32"/>
    </row>
    <row r="12" spans="1:37" s="25" customFormat="1" ht="39.75" customHeight="1">
      <c r="A12" s="57">
        <v>10</v>
      </c>
      <c r="B12" s="158" t="s">
        <v>56</v>
      </c>
      <c r="C12" s="159"/>
      <c r="D12" s="160">
        <v>200000</v>
      </c>
      <c r="E12" s="161"/>
      <c r="F12" s="162">
        <v>20000</v>
      </c>
      <c r="G12" s="162"/>
      <c r="H12" s="162">
        <v>30000</v>
      </c>
      <c r="I12" s="162"/>
      <c r="J12" s="161"/>
      <c r="K12" s="163"/>
      <c r="L12" s="150">
        <v>20000</v>
      </c>
      <c r="M12" s="151"/>
      <c r="N12" s="129">
        <f t="shared" si="0"/>
        <v>270000</v>
      </c>
      <c r="O12" s="130"/>
      <c r="P12" s="131"/>
      <c r="Q12" s="152"/>
      <c r="R12" s="153"/>
      <c r="S12" s="154"/>
      <c r="T12" s="152">
        <v>10000</v>
      </c>
      <c r="U12" s="153"/>
      <c r="V12" s="154"/>
      <c r="W12" s="155">
        <f t="shared" si="1"/>
        <v>280000</v>
      </c>
      <c r="X12" s="156"/>
      <c r="Y12" s="157"/>
      <c r="Z12" s="135"/>
      <c r="AA12" s="136"/>
      <c r="AB12" s="136"/>
      <c r="AC12" s="137"/>
      <c r="AD12" s="32"/>
      <c r="AE12" s="32"/>
      <c r="AF12" s="32"/>
      <c r="AG12" s="32"/>
      <c r="AH12" s="32"/>
      <c r="AI12" s="32"/>
      <c r="AJ12" s="32"/>
      <c r="AK12" s="32"/>
    </row>
    <row r="13" spans="1:37" s="25" customFormat="1" ht="39.75" customHeight="1">
      <c r="A13" s="57">
        <v>11</v>
      </c>
      <c r="B13" s="158" t="s">
        <v>56</v>
      </c>
      <c r="C13" s="159"/>
      <c r="D13" s="160">
        <v>200000</v>
      </c>
      <c r="E13" s="161"/>
      <c r="F13" s="162">
        <v>20000</v>
      </c>
      <c r="G13" s="162"/>
      <c r="H13" s="162">
        <v>30000</v>
      </c>
      <c r="I13" s="162"/>
      <c r="J13" s="161"/>
      <c r="K13" s="163"/>
      <c r="L13" s="150">
        <v>20000</v>
      </c>
      <c r="M13" s="151"/>
      <c r="N13" s="129">
        <f t="shared" si="0"/>
        <v>270000</v>
      </c>
      <c r="O13" s="130"/>
      <c r="P13" s="131"/>
      <c r="Q13" s="152">
        <v>30000</v>
      </c>
      <c r="R13" s="153"/>
      <c r="S13" s="154"/>
      <c r="T13" s="152">
        <v>10000</v>
      </c>
      <c r="U13" s="153"/>
      <c r="V13" s="154"/>
      <c r="W13" s="155">
        <f t="shared" si="1"/>
        <v>310000</v>
      </c>
      <c r="X13" s="156"/>
      <c r="Y13" s="157"/>
      <c r="Z13" s="135"/>
      <c r="AA13" s="136"/>
      <c r="AB13" s="136"/>
      <c r="AC13" s="137"/>
      <c r="AD13" s="32"/>
      <c r="AE13" s="32"/>
      <c r="AF13" s="32"/>
      <c r="AG13" s="32"/>
      <c r="AH13" s="32"/>
      <c r="AI13" s="32"/>
      <c r="AJ13" s="32"/>
      <c r="AK13" s="32"/>
    </row>
    <row r="14" spans="1:37" s="25" customFormat="1" ht="39.75" customHeight="1">
      <c r="A14" s="57">
        <v>12</v>
      </c>
      <c r="B14" s="158" t="s">
        <v>56</v>
      </c>
      <c r="C14" s="159"/>
      <c r="D14" s="160">
        <v>200000</v>
      </c>
      <c r="E14" s="161"/>
      <c r="F14" s="162">
        <v>20000</v>
      </c>
      <c r="G14" s="162"/>
      <c r="H14" s="162">
        <v>30000</v>
      </c>
      <c r="I14" s="162"/>
      <c r="J14" s="161">
        <v>50000</v>
      </c>
      <c r="K14" s="163"/>
      <c r="L14" s="150">
        <v>20000</v>
      </c>
      <c r="M14" s="151"/>
      <c r="N14" s="129">
        <f t="shared" si="0"/>
        <v>320000</v>
      </c>
      <c r="O14" s="130"/>
      <c r="P14" s="131"/>
      <c r="Q14" s="152"/>
      <c r="R14" s="153"/>
      <c r="S14" s="154"/>
      <c r="T14" s="152">
        <v>10000</v>
      </c>
      <c r="U14" s="153"/>
      <c r="V14" s="154"/>
      <c r="W14" s="155">
        <f t="shared" si="1"/>
        <v>330000</v>
      </c>
      <c r="X14" s="156"/>
      <c r="Y14" s="157"/>
      <c r="Z14" s="135"/>
      <c r="AA14" s="136"/>
      <c r="AB14" s="136"/>
      <c r="AC14" s="137"/>
      <c r="AD14" s="32"/>
      <c r="AE14" s="32"/>
      <c r="AF14" s="32"/>
      <c r="AG14" s="32"/>
      <c r="AH14" s="32"/>
      <c r="AI14" s="32"/>
      <c r="AJ14" s="32"/>
      <c r="AK14" s="32"/>
    </row>
    <row r="15" spans="1:37" s="25" customFormat="1" ht="39.75" customHeight="1">
      <c r="A15" s="57">
        <v>1</v>
      </c>
      <c r="B15" s="158" t="s">
        <v>56</v>
      </c>
      <c r="C15" s="159"/>
      <c r="D15" s="160">
        <v>200000</v>
      </c>
      <c r="E15" s="161"/>
      <c r="F15" s="162">
        <v>20000</v>
      </c>
      <c r="G15" s="162"/>
      <c r="H15" s="162">
        <v>30000</v>
      </c>
      <c r="I15" s="162"/>
      <c r="J15" s="161"/>
      <c r="K15" s="163"/>
      <c r="L15" s="150">
        <v>20000</v>
      </c>
      <c r="M15" s="151"/>
      <c r="N15" s="129">
        <f t="shared" si="0"/>
        <v>270000</v>
      </c>
      <c r="O15" s="130"/>
      <c r="P15" s="131"/>
      <c r="Q15" s="152"/>
      <c r="R15" s="153"/>
      <c r="S15" s="154"/>
      <c r="T15" s="152">
        <v>10000</v>
      </c>
      <c r="U15" s="153"/>
      <c r="V15" s="154"/>
      <c r="W15" s="155">
        <f t="shared" si="1"/>
        <v>280000</v>
      </c>
      <c r="X15" s="156"/>
      <c r="Y15" s="157"/>
      <c r="Z15" s="135"/>
      <c r="AA15" s="136"/>
      <c r="AB15" s="136"/>
      <c r="AC15" s="137"/>
      <c r="AD15" s="32"/>
      <c r="AE15" s="32"/>
      <c r="AF15" s="32"/>
      <c r="AG15" s="32"/>
      <c r="AH15" s="32"/>
      <c r="AI15" s="32"/>
      <c r="AJ15" s="32"/>
      <c r="AK15" s="32"/>
    </row>
    <row r="16" spans="1:37" s="25" customFormat="1" ht="39.75" customHeight="1">
      <c r="A16" s="57">
        <v>2</v>
      </c>
      <c r="B16" s="158" t="s">
        <v>56</v>
      </c>
      <c r="C16" s="159"/>
      <c r="D16" s="160">
        <v>200000</v>
      </c>
      <c r="E16" s="161"/>
      <c r="F16" s="162">
        <v>20000</v>
      </c>
      <c r="G16" s="162"/>
      <c r="H16" s="162">
        <v>30000</v>
      </c>
      <c r="I16" s="162"/>
      <c r="J16" s="161"/>
      <c r="K16" s="163"/>
      <c r="L16" s="150">
        <v>20000</v>
      </c>
      <c r="M16" s="151"/>
      <c r="N16" s="129">
        <f t="shared" si="0"/>
        <v>270000</v>
      </c>
      <c r="O16" s="130"/>
      <c r="P16" s="131"/>
      <c r="Q16" s="152"/>
      <c r="R16" s="153"/>
      <c r="S16" s="154"/>
      <c r="T16" s="152">
        <v>10000</v>
      </c>
      <c r="U16" s="153"/>
      <c r="V16" s="154"/>
      <c r="W16" s="155">
        <f t="shared" si="1"/>
        <v>280000</v>
      </c>
      <c r="X16" s="156"/>
      <c r="Y16" s="157"/>
      <c r="Z16" s="135"/>
      <c r="AA16" s="136"/>
      <c r="AB16" s="136"/>
      <c r="AC16" s="137"/>
      <c r="AD16" s="32"/>
      <c r="AE16" s="32"/>
      <c r="AF16" s="32"/>
      <c r="AG16" s="32"/>
      <c r="AH16" s="32"/>
      <c r="AI16" s="32"/>
      <c r="AJ16" s="32"/>
      <c r="AK16" s="32"/>
    </row>
    <row r="17" spans="1:37" s="25" customFormat="1" ht="39.75" customHeight="1">
      <c r="A17" s="135" t="s">
        <v>57</v>
      </c>
      <c r="B17" s="136"/>
      <c r="C17" s="137"/>
      <c r="D17" s="144">
        <f>SUM(D8:E16)</f>
        <v>1800000</v>
      </c>
      <c r="E17" s="145"/>
      <c r="F17" s="146">
        <f>SUM(F8:G16)</f>
        <v>180000</v>
      </c>
      <c r="G17" s="146"/>
      <c r="H17" s="146">
        <f>SUM(H8:I16)</f>
        <v>270000</v>
      </c>
      <c r="I17" s="146"/>
      <c r="J17" s="145">
        <f>SUM(J8:K16)</f>
        <v>100000</v>
      </c>
      <c r="K17" s="147"/>
      <c r="L17" s="148">
        <f>SUM(L8:M16)</f>
        <v>180000</v>
      </c>
      <c r="M17" s="149"/>
      <c r="N17" s="129">
        <f t="shared" si="0"/>
        <v>2530000</v>
      </c>
      <c r="O17" s="130"/>
      <c r="P17" s="131"/>
      <c r="Q17" s="129">
        <f>SUM(Q8:S16)</f>
        <v>90000</v>
      </c>
      <c r="R17" s="130"/>
      <c r="S17" s="131"/>
      <c r="T17" s="129">
        <f>SUM(T8:V16)</f>
        <v>90000</v>
      </c>
      <c r="U17" s="130"/>
      <c r="V17" s="131"/>
      <c r="W17" s="132">
        <f>SUM(W8:Y16)</f>
        <v>2710000</v>
      </c>
      <c r="X17" s="133"/>
      <c r="Y17" s="134"/>
      <c r="Z17" s="135"/>
      <c r="AA17" s="136"/>
      <c r="AB17" s="136"/>
      <c r="AC17" s="137"/>
      <c r="AD17" s="32"/>
      <c r="AE17" s="32"/>
      <c r="AF17" s="32"/>
      <c r="AG17" s="32"/>
      <c r="AH17" s="32"/>
      <c r="AI17" s="32"/>
      <c r="AJ17" s="32"/>
      <c r="AK17" s="32"/>
    </row>
    <row r="18" spans="1:37" s="25" customFormat="1" ht="39.75" customHeight="1">
      <c r="A18" s="122" t="s">
        <v>29</v>
      </c>
      <c r="B18" s="123"/>
      <c r="C18" s="123"/>
      <c r="D18" s="123"/>
      <c r="E18" s="123"/>
      <c r="F18" s="123"/>
      <c r="G18" s="123"/>
      <c r="H18" s="123"/>
      <c r="I18" s="138"/>
      <c r="J18" s="139">
        <f>SUM(D17:K17)</f>
        <v>2350000</v>
      </c>
      <c r="K18" s="138"/>
      <c r="L18" s="140">
        <f>ROUNDUP(L17/1.08,0)</f>
        <v>166667</v>
      </c>
      <c r="M18" s="141"/>
      <c r="N18" s="142">
        <f>SUM(J18:M18)</f>
        <v>2516667</v>
      </c>
      <c r="O18" s="142"/>
      <c r="P18" s="142"/>
      <c r="Q18" s="114">
        <f>ROUND(Q17/1.08,0)</f>
        <v>83333</v>
      </c>
      <c r="R18" s="115"/>
      <c r="S18" s="143"/>
      <c r="T18" s="114">
        <f>+T17</f>
        <v>90000</v>
      </c>
      <c r="U18" s="115"/>
      <c r="V18" s="115"/>
      <c r="W18" s="116">
        <f>SUM(N18:V18)</f>
        <v>2690000</v>
      </c>
      <c r="X18" s="117"/>
      <c r="Y18" s="118"/>
      <c r="Z18" s="119" t="s">
        <v>62</v>
      </c>
      <c r="AA18" s="119"/>
      <c r="AB18" s="119"/>
      <c r="AC18" s="120"/>
      <c r="AD18" s="32"/>
      <c r="AE18" s="32"/>
      <c r="AF18" s="32"/>
      <c r="AG18" s="32"/>
      <c r="AH18" s="32"/>
      <c r="AI18" s="32"/>
      <c r="AJ18" s="32"/>
      <c r="AK18" s="32"/>
    </row>
    <row r="19" spans="1:37" s="25" customFormat="1" ht="39.75" customHeight="1">
      <c r="A19" s="122" t="s">
        <v>58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211">
        <f>ROUNDDOWN(W18*0.08,0)</f>
        <v>215200</v>
      </c>
      <c r="X19" s="212"/>
      <c r="Y19" s="213"/>
      <c r="Z19" s="123"/>
      <c r="AA19" s="123"/>
      <c r="AB19" s="123"/>
      <c r="AC19" s="138"/>
      <c r="AD19" s="32"/>
      <c r="AE19" s="32"/>
      <c r="AF19" s="32"/>
      <c r="AG19" s="32"/>
      <c r="AH19" s="32"/>
      <c r="AI19" s="32"/>
      <c r="AJ19" s="32"/>
      <c r="AK19" s="32"/>
    </row>
    <row r="20" spans="1:37" s="25" customFormat="1" ht="39.75" customHeight="1" thickBot="1">
      <c r="A20" s="122" t="s">
        <v>59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214">
        <f>SUM(W18:Y19)</f>
        <v>2905200</v>
      </c>
      <c r="X20" s="215"/>
      <c r="Y20" s="216"/>
      <c r="Z20" s="120" t="s">
        <v>68</v>
      </c>
      <c r="AA20" s="121"/>
      <c r="AB20" s="121"/>
      <c r="AC20" s="121"/>
      <c r="AD20" s="32"/>
      <c r="AE20" s="32"/>
      <c r="AF20" s="32"/>
      <c r="AG20" s="32"/>
      <c r="AH20" s="32"/>
      <c r="AI20" s="32"/>
      <c r="AJ20" s="32"/>
      <c r="AK20" s="32"/>
    </row>
    <row r="21" spans="1:37" s="25" customFormat="1" ht="39.75" customHeight="1" thickBot="1">
      <c r="A21" s="122" t="s">
        <v>60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>
        <f>SUM(W18*0.5)</f>
        <v>1345000</v>
      </c>
      <c r="X21" s="125"/>
      <c r="Y21" s="126"/>
      <c r="Z21" s="127"/>
      <c r="AA21" s="127"/>
      <c r="AB21" s="127"/>
      <c r="AC21" s="128"/>
      <c r="AD21" s="32"/>
      <c r="AE21" s="32"/>
      <c r="AF21" s="32"/>
      <c r="AG21" s="32"/>
      <c r="AH21" s="32"/>
      <c r="AI21" s="32"/>
      <c r="AJ21" s="32"/>
      <c r="AK21" s="32"/>
    </row>
    <row r="22" spans="1:37" s="25" customFormat="1" ht="39.75" customHeight="1" thickBot="1">
      <c r="A22" s="122" t="s">
        <v>61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222">
        <f>SUM(W20*0.5)</f>
        <v>1452600</v>
      </c>
      <c r="X22" s="223"/>
      <c r="Y22" s="224"/>
      <c r="Z22" s="136"/>
      <c r="AA22" s="136"/>
      <c r="AB22" s="136"/>
      <c r="AC22" s="137"/>
      <c r="AD22" s="32"/>
      <c r="AE22" s="32"/>
      <c r="AF22" s="32"/>
      <c r="AG22" s="32"/>
      <c r="AH22" s="32"/>
      <c r="AI22" s="32"/>
      <c r="AJ22" s="32"/>
      <c r="AK22" s="32"/>
    </row>
    <row r="23" spans="1:29" s="35" customFormat="1" ht="39.75" customHeight="1">
      <c r="A23" s="140" t="s">
        <v>65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141"/>
      <c r="W23" s="226">
        <f>ROUNDDOWN(W19*0.5,0)</f>
        <v>107600</v>
      </c>
      <c r="X23" s="227"/>
      <c r="Y23" s="228"/>
      <c r="Z23" s="229"/>
      <c r="AA23" s="229"/>
      <c r="AB23" s="229"/>
      <c r="AC23" s="229"/>
    </row>
    <row r="24" spans="1:29" s="25" customFormat="1" ht="39.75" customHeight="1">
      <c r="A24" s="58" t="s">
        <v>18</v>
      </c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</row>
    <row r="25" spans="1:29" s="25" customFormat="1" ht="39.75" customHeight="1" thickBot="1">
      <c r="A25" s="217" t="s">
        <v>37</v>
      </c>
      <c r="B25" s="217"/>
      <c r="C25" s="217"/>
      <c r="D25" s="217"/>
      <c r="E25" s="217"/>
      <c r="F25" s="218"/>
      <c r="G25" s="219">
        <f>+N18+N19</f>
        <v>2516667</v>
      </c>
      <c r="H25" s="220"/>
      <c r="I25" s="220"/>
      <c r="J25" s="220"/>
      <c r="K25" s="220"/>
      <c r="L25" s="220"/>
      <c r="M25" s="220"/>
      <c r="N25" s="63" t="s">
        <v>19</v>
      </c>
      <c r="O25" s="230" t="s">
        <v>66</v>
      </c>
      <c r="P25" s="230"/>
      <c r="Q25" s="231"/>
      <c r="R25" s="221" t="s">
        <v>20</v>
      </c>
      <c r="S25" s="221"/>
      <c r="T25" s="221"/>
      <c r="U25" s="221"/>
      <c r="V25" s="221"/>
      <c r="W25" s="221"/>
      <c r="X25" s="221"/>
      <c r="Y25" s="221"/>
      <c r="Z25" s="64"/>
      <c r="AA25" s="65"/>
      <c r="AB25" s="65"/>
      <c r="AC25" s="65"/>
    </row>
    <row r="26" spans="1:29" ht="39.75" customHeight="1" thickBot="1">
      <c r="A26" s="217" t="s">
        <v>38</v>
      </c>
      <c r="B26" s="217"/>
      <c r="C26" s="217"/>
      <c r="D26" s="217"/>
      <c r="E26" s="217"/>
      <c r="F26" s="218"/>
      <c r="G26" s="205">
        <f>W18</f>
        <v>2690000</v>
      </c>
      <c r="H26" s="206"/>
      <c r="I26" s="206"/>
      <c r="J26" s="206"/>
      <c r="K26" s="206"/>
      <c r="L26" s="206"/>
      <c r="M26" s="206"/>
      <c r="N26" s="66" t="s">
        <v>19</v>
      </c>
      <c r="O26" s="232"/>
      <c r="P26" s="232"/>
      <c r="Q26" s="233"/>
      <c r="R26" s="207">
        <f>IF(G25=0,"",G25/G26)</f>
        <v>0.9355639405204461</v>
      </c>
      <c r="S26" s="207"/>
      <c r="T26" s="207"/>
      <c r="U26" s="207"/>
      <c r="V26" s="207"/>
      <c r="W26" s="207"/>
      <c r="X26" s="207"/>
      <c r="Y26" s="207"/>
      <c r="Z26" s="64"/>
      <c r="AA26" s="65"/>
      <c r="AB26" s="65"/>
      <c r="AC26" s="65"/>
    </row>
    <row r="27" spans="1:29" ht="54.75" customHeight="1" thickBo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54.75" customHeight="1" thickBot="1">
      <c r="A28" s="208" t="s">
        <v>67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</row>
  </sheetData>
  <sheetProtection/>
  <mergeCells count="164">
    <mergeCell ref="R25:Y25"/>
    <mergeCell ref="A22:V22"/>
    <mergeCell ref="W22:Y22"/>
    <mergeCell ref="Z22:AC22"/>
    <mergeCell ref="A23:V23"/>
    <mergeCell ref="W23:Y23"/>
    <mergeCell ref="Z23:AC23"/>
    <mergeCell ref="O25:Q26"/>
    <mergeCell ref="A26:F26"/>
    <mergeCell ref="G26:M26"/>
    <mergeCell ref="R26:Y26"/>
    <mergeCell ref="A28:AC28"/>
    <mergeCell ref="A19:V19"/>
    <mergeCell ref="W19:Y19"/>
    <mergeCell ref="Z19:AC19"/>
    <mergeCell ref="A20:V20"/>
    <mergeCell ref="W20:Y20"/>
    <mergeCell ref="A25:F25"/>
    <mergeCell ref="G25:M25"/>
    <mergeCell ref="A1:F1"/>
    <mergeCell ref="H1:W1"/>
    <mergeCell ref="X1:Y1"/>
    <mergeCell ref="Q2:S2"/>
    <mergeCell ref="T2:AB2"/>
    <mergeCell ref="Q3:S3"/>
    <mergeCell ref="T3:W3"/>
    <mergeCell ref="X3:AC3"/>
    <mergeCell ref="A4:AC4"/>
    <mergeCell ref="A5:AC5"/>
    <mergeCell ref="A6:C7"/>
    <mergeCell ref="D6:K6"/>
    <mergeCell ref="L6:M7"/>
    <mergeCell ref="N6:P7"/>
    <mergeCell ref="Q6:V6"/>
    <mergeCell ref="W6:Y7"/>
    <mergeCell ref="Z6:AC7"/>
    <mergeCell ref="D7:E7"/>
    <mergeCell ref="F7:G7"/>
    <mergeCell ref="H7:I7"/>
    <mergeCell ref="J7:K7"/>
    <mergeCell ref="Q7:S7"/>
    <mergeCell ref="T7:V7"/>
    <mergeCell ref="B8:C8"/>
    <mergeCell ref="D8:E8"/>
    <mergeCell ref="F8:G8"/>
    <mergeCell ref="H8:I8"/>
    <mergeCell ref="J8:K8"/>
    <mergeCell ref="L8:M8"/>
    <mergeCell ref="N8:P8"/>
    <mergeCell ref="Q8:S8"/>
    <mergeCell ref="T8:V8"/>
    <mergeCell ref="W8:Y8"/>
    <mergeCell ref="Z8:AC8"/>
    <mergeCell ref="B9:C9"/>
    <mergeCell ref="D9:E9"/>
    <mergeCell ref="F9:G9"/>
    <mergeCell ref="H9:I9"/>
    <mergeCell ref="J9:K9"/>
    <mergeCell ref="L9:M9"/>
    <mergeCell ref="N9:P9"/>
    <mergeCell ref="Q9:S9"/>
    <mergeCell ref="T9:V9"/>
    <mergeCell ref="W9:Y9"/>
    <mergeCell ref="Z9:AC9"/>
    <mergeCell ref="B10:C10"/>
    <mergeCell ref="D10:E10"/>
    <mergeCell ref="F10:G10"/>
    <mergeCell ref="H10:I10"/>
    <mergeCell ref="J10:K10"/>
    <mergeCell ref="L10:M10"/>
    <mergeCell ref="N10:P10"/>
    <mergeCell ref="Q10:S10"/>
    <mergeCell ref="T10:V10"/>
    <mergeCell ref="W10:Y10"/>
    <mergeCell ref="Z10:AC10"/>
    <mergeCell ref="B11:C11"/>
    <mergeCell ref="D11:E11"/>
    <mergeCell ref="F11:G11"/>
    <mergeCell ref="H11:I11"/>
    <mergeCell ref="J11:K11"/>
    <mergeCell ref="L11:M11"/>
    <mergeCell ref="N11:P11"/>
    <mergeCell ref="Q11:S11"/>
    <mergeCell ref="T11:V11"/>
    <mergeCell ref="W11:Y11"/>
    <mergeCell ref="Z11:AC11"/>
    <mergeCell ref="B12:C12"/>
    <mergeCell ref="D12:E12"/>
    <mergeCell ref="F12:G12"/>
    <mergeCell ref="H12:I12"/>
    <mergeCell ref="J12:K12"/>
    <mergeCell ref="L12:M12"/>
    <mergeCell ref="N12:P12"/>
    <mergeCell ref="Q12:S12"/>
    <mergeCell ref="T12:V12"/>
    <mergeCell ref="W12:Y12"/>
    <mergeCell ref="Z12:AC12"/>
    <mergeCell ref="B13:C13"/>
    <mergeCell ref="D13:E13"/>
    <mergeCell ref="F13:G13"/>
    <mergeCell ref="H13:I13"/>
    <mergeCell ref="J13:K13"/>
    <mergeCell ref="L13:M13"/>
    <mergeCell ref="N13:P13"/>
    <mergeCell ref="Q13:S13"/>
    <mergeCell ref="T13:V13"/>
    <mergeCell ref="W13:Y13"/>
    <mergeCell ref="Z13:AC13"/>
    <mergeCell ref="B14:C14"/>
    <mergeCell ref="D14:E14"/>
    <mergeCell ref="F14:G14"/>
    <mergeCell ref="H14:I14"/>
    <mergeCell ref="J14:K14"/>
    <mergeCell ref="L14:M14"/>
    <mergeCell ref="N14:P14"/>
    <mergeCell ref="Q14:S14"/>
    <mergeCell ref="T14:V14"/>
    <mergeCell ref="W14:Y14"/>
    <mergeCell ref="Z14:AC14"/>
    <mergeCell ref="B15:C15"/>
    <mergeCell ref="D15:E15"/>
    <mergeCell ref="F15:G15"/>
    <mergeCell ref="H15:I15"/>
    <mergeCell ref="J15:K15"/>
    <mergeCell ref="L15:M15"/>
    <mergeCell ref="N15:P15"/>
    <mergeCell ref="Q15:S15"/>
    <mergeCell ref="T15:V15"/>
    <mergeCell ref="W15:Y15"/>
    <mergeCell ref="Z15:AC15"/>
    <mergeCell ref="B16:C16"/>
    <mergeCell ref="D16:E16"/>
    <mergeCell ref="F16:G16"/>
    <mergeCell ref="H16:I16"/>
    <mergeCell ref="J16:K16"/>
    <mergeCell ref="L16:M16"/>
    <mergeCell ref="N16:P16"/>
    <mergeCell ref="Q16:S16"/>
    <mergeCell ref="T16:V16"/>
    <mergeCell ref="W16:Y16"/>
    <mergeCell ref="Z16:AC16"/>
    <mergeCell ref="A17:C17"/>
    <mergeCell ref="D17:E17"/>
    <mergeCell ref="F17:G17"/>
    <mergeCell ref="H17:I17"/>
    <mergeCell ref="J17:K17"/>
    <mergeCell ref="L17:M17"/>
    <mergeCell ref="N17:P17"/>
    <mergeCell ref="Q17:S17"/>
    <mergeCell ref="T17:V17"/>
    <mergeCell ref="W17:Y17"/>
    <mergeCell ref="Z17:AC17"/>
    <mergeCell ref="A18:I18"/>
    <mergeCell ref="J18:K18"/>
    <mergeCell ref="L18:M18"/>
    <mergeCell ref="N18:P18"/>
    <mergeCell ref="Q18:S18"/>
    <mergeCell ref="T18:V18"/>
    <mergeCell ref="W18:Y18"/>
    <mergeCell ref="Z18:AC18"/>
    <mergeCell ref="Z20:AC20"/>
    <mergeCell ref="A21:V21"/>
    <mergeCell ref="W21:Y21"/>
    <mergeCell ref="Z21:AC21"/>
  </mergeCells>
  <printOptions horizontalCentered="1"/>
  <pageMargins left="0.5511811023622047" right="0.1968503937007874" top="0.5511811023622047" bottom="0.1968503937007874" header="0.1968503937007874" footer="0.31496062992125984"/>
  <pageSetup horizontalDpi="600" verticalDpi="600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"/>
  <sheetViews>
    <sheetView view="pageBreakPreview" zoomScaleSheetLayoutView="100" zoomScalePageLayoutView="0" workbookViewId="0" topLeftCell="A13">
      <selection activeCell="H29" sqref="H29"/>
    </sheetView>
  </sheetViews>
  <sheetFormatPr defaultColWidth="9.140625" defaultRowHeight="15"/>
  <cols>
    <col min="1" max="1" width="1.7109375" style="1" customWidth="1"/>
    <col min="2" max="9" width="9.00390625" style="1" customWidth="1"/>
    <col min="10" max="10" width="13.7109375" style="1" customWidth="1"/>
    <col min="11" max="16384" width="9.00390625" style="1" customWidth="1"/>
  </cols>
  <sheetData>
    <row r="1" ht="30" customHeight="1">
      <c r="B1" s="1" t="s">
        <v>9</v>
      </c>
    </row>
    <row r="2" spans="2:10" ht="67.5" customHeight="1">
      <c r="B2" s="95" t="s">
        <v>2</v>
      </c>
      <c r="C2" s="248"/>
      <c r="D2" s="248"/>
      <c r="E2" s="248"/>
      <c r="F2" s="248"/>
      <c r="G2" s="248"/>
      <c r="H2" s="248"/>
      <c r="I2" s="248"/>
      <c r="J2" s="249"/>
    </row>
    <row r="3" spans="2:10" ht="13.5">
      <c r="B3" s="2"/>
      <c r="C3" s="3"/>
      <c r="D3" s="3"/>
      <c r="E3" s="3"/>
      <c r="F3" s="3"/>
      <c r="G3" s="3"/>
      <c r="H3" s="3"/>
      <c r="I3" s="3"/>
      <c r="J3" s="4"/>
    </row>
    <row r="4" spans="2:10" ht="48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3.5">
      <c r="B5" s="5"/>
      <c r="C5" s="6"/>
      <c r="D5" s="6"/>
      <c r="E5" s="6"/>
      <c r="F5" s="6"/>
      <c r="G5" s="6"/>
      <c r="H5" s="6"/>
      <c r="I5" s="6"/>
      <c r="J5" s="7"/>
    </row>
    <row r="6" spans="2:10" ht="13.5" customHeight="1">
      <c r="B6" s="5"/>
      <c r="C6" s="98" t="s">
        <v>41</v>
      </c>
      <c r="D6" s="99"/>
      <c r="E6" s="11"/>
      <c r="F6" s="11"/>
      <c r="G6" s="11"/>
      <c r="H6" s="265" t="s">
        <v>42</v>
      </c>
      <c r="I6" s="258"/>
      <c r="J6" s="7"/>
    </row>
    <row r="7" spans="2:10" ht="28.5" customHeight="1">
      <c r="B7" s="5"/>
      <c r="C7" s="100"/>
      <c r="D7" s="101"/>
      <c r="E7" s="234">
        <f>SUM('03-2_見積内訳書'!W21:Y21)</f>
        <v>0</v>
      </c>
      <c r="F7" s="234"/>
      <c r="G7" s="234"/>
      <c r="H7" s="266"/>
      <c r="I7" s="260"/>
      <c r="J7" s="7"/>
    </row>
    <row r="8" spans="2:10" ht="13.5" customHeight="1">
      <c r="B8" s="5"/>
      <c r="C8" s="102"/>
      <c r="D8" s="103"/>
      <c r="E8" s="12"/>
      <c r="F8" s="12"/>
      <c r="G8" s="12"/>
      <c r="H8" s="267"/>
      <c r="I8" s="262"/>
      <c r="J8" s="7"/>
    </row>
    <row r="9" spans="2:10" ht="13.5">
      <c r="B9" s="5"/>
      <c r="C9" s="111" t="s">
        <v>3</v>
      </c>
      <c r="D9" s="258"/>
      <c r="E9" s="71" t="s">
        <v>28</v>
      </c>
      <c r="F9" s="250"/>
      <c r="G9" s="250"/>
      <c r="H9" s="250"/>
      <c r="I9" s="251"/>
      <c r="J9" s="7"/>
    </row>
    <row r="10" spans="2:10" ht="21" customHeight="1">
      <c r="B10" s="5"/>
      <c r="C10" s="259"/>
      <c r="D10" s="260"/>
      <c r="E10" s="252"/>
      <c r="F10" s="253"/>
      <c r="G10" s="253"/>
      <c r="H10" s="253"/>
      <c r="I10" s="254"/>
      <c r="J10" s="7"/>
    </row>
    <row r="11" spans="2:10" ht="13.5">
      <c r="B11" s="5"/>
      <c r="C11" s="261"/>
      <c r="D11" s="262"/>
      <c r="E11" s="255"/>
      <c r="F11" s="256"/>
      <c r="G11" s="256"/>
      <c r="H11" s="256"/>
      <c r="I11" s="257"/>
      <c r="J11" s="7"/>
    </row>
    <row r="12" spans="2:10" ht="36" customHeight="1">
      <c r="B12" s="5"/>
      <c r="C12" s="6"/>
      <c r="D12" s="6"/>
      <c r="E12" s="6"/>
      <c r="F12" s="6"/>
      <c r="G12" s="6"/>
      <c r="H12" s="6"/>
      <c r="I12" s="6"/>
      <c r="J12" s="7"/>
    </row>
    <row r="13" spans="2:10" ht="37.5" customHeight="1">
      <c r="B13" s="5"/>
      <c r="C13" s="6"/>
      <c r="D13" s="6"/>
      <c r="E13" s="6"/>
      <c r="F13" s="6"/>
      <c r="G13" s="6"/>
      <c r="H13" s="6"/>
      <c r="I13" s="6"/>
      <c r="J13" s="7"/>
    </row>
    <row r="14" spans="2:10" ht="13.5">
      <c r="B14" s="8"/>
      <c r="C14" s="9"/>
      <c r="D14" s="9"/>
      <c r="E14" s="9"/>
      <c r="F14" s="9"/>
      <c r="G14" s="9"/>
      <c r="H14" s="9"/>
      <c r="I14" s="9"/>
      <c r="J14" s="10"/>
    </row>
    <row r="15" spans="2:10" ht="36" customHeight="1">
      <c r="B15" s="13"/>
      <c r="C15" s="14"/>
      <c r="D15" s="14"/>
      <c r="E15" s="14"/>
      <c r="F15" s="14"/>
      <c r="G15" s="14"/>
      <c r="H15" s="14"/>
      <c r="I15" s="14"/>
      <c r="J15" s="15"/>
    </row>
    <row r="16" spans="2:10" ht="13.5">
      <c r="B16" s="16"/>
      <c r="C16" s="17"/>
      <c r="D16" s="17"/>
      <c r="E16" s="17"/>
      <c r="F16" s="17"/>
      <c r="G16" s="17"/>
      <c r="H16" s="17"/>
      <c r="I16" s="17"/>
      <c r="J16" s="18"/>
    </row>
    <row r="17" spans="2:10" ht="13.5">
      <c r="B17" s="16" t="s">
        <v>4</v>
      </c>
      <c r="C17" s="17"/>
      <c r="D17" s="17"/>
      <c r="E17" s="17"/>
      <c r="F17" s="17"/>
      <c r="G17" s="17"/>
      <c r="H17" s="17"/>
      <c r="I17" s="17"/>
      <c r="J17" s="18"/>
    </row>
    <row r="18" spans="2:10" ht="13.5">
      <c r="B18" s="16"/>
      <c r="C18" s="17"/>
      <c r="D18" s="17"/>
      <c r="E18" s="17"/>
      <c r="F18" s="17"/>
      <c r="G18" s="17"/>
      <c r="H18" s="17"/>
      <c r="I18" s="17"/>
      <c r="J18" s="18"/>
    </row>
    <row r="19" spans="2:10" ht="13.5">
      <c r="B19" s="16" t="s">
        <v>5</v>
      </c>
      <c r="C19" s="17"/>
      <c r="D19" s="17"/>
      <c r="E19" s="17"/>
      <c r="F19" s="17"/>
      <c r="G19" s="17"/>
      <c r="H19" s="17"/>
      <c r="I19" s="17"/>
      <c r="J19" s="18"/>
    </row>
    <row r="20" spans="2:10" ht="13.5">
      <c r="B20" s="16"/>
      <c r="C20" s="17"/>
      <c r="D20" s="17"/>
      <c r="E20" s="17"/>
      <c r="F20" s="17"/>
      <c r="G20" s="17"/>
      <c r="H20" s="17"/>
      <c r="I20" s="17"/>
      <c r="J20" s="18"/>
    </row>
    <row r="21" spans="2:10" ht="13.5">
      <c r="B21" s="16" t="s">
        <v>6</v>
      </c>
      <c r="C21" s="17"/>
      <c r="D21" s="17"/>
      <c r="E21" s="17"/>
      <c r="F21" s="17"/>
      <c r="G21" s="17"/>
      <c r="H21" s="17"/>
      <c r="I21" s="17"/>
      <c r="J21" s="18"/>
    </row>
    <row r="22" spans="2:10" ht="27" customHeight="1">
      <c r="B22" s="16"/>
      <c r="C22" s="263" t="s">
        <v>25</v>
      </c>
      <c r="D22" s="264"/>
      <c r="E22" s="264"/>
      <c r="F22" s="264"/>
      <c r="G22" s="17"/>
      <c r="H22" s="17"/>
      <c r="I22" s="17"/>
      <c r="J22" s="18"/>
    </row>
    <row r="23" spans="2:10" ht="13.5">
      <c r="B23" s="16"/>
      <c r="C23" s="17"/>
      <c r="D23" s="17"/>
      <c r="E23" s="17"/>
      <c r="F23" s="17"/>
      <c r="G23" s="17"/>
      <c r="H23" s="17"/>
      <c r="I23" s="17"/>
      <c r="J23" s="18"/>
    </row>
    <row r="24" spans="2:10" ht="13.5">
      <c r="B24" s="16"/>
      <c r="C24" s="17"/>
      <c r="D24" s="17"/>
      <c r="E24" s="17"/>
      <c r="F24" s="17"/>
      <c r="G24" s="17"/>
      <c r="H24" s="17"/>
      <c r="I24" s="17"/>
      <c r="J24" s="18"/>
    </row>
    <row r="25" spans="2:10" ht="24" customHeight="1">
      <c r="B25" s="16"/>
      <c r="C25" s="17"/>
      <c r="D25" s="17"/>
      <c r="E25" s="17"/>
      <c r="F25" s="17"/>
      <c r="G25" s="17"/>
      <c r="H25" s="17"/>
      <c r="I25" s="17"/>
      <c r="J25" s="18"/>
    </row>
    <row r="26" spans="2:10" ht="13.5">
      <c r="B26" s="16"/>
      <c r="C26" s="17"/>
      <c r="D26" s="17"/>
      <c r="E26" s="69"/>
      <c r="F26" s="69"/>
      <c r="G26" s="69"/>
      <c r="H26" s="69"/>
      <c r="I26" s="69"/>
      <c r="J26" s="70"/>
    </row>
    <row r="27" spans="2:10" ht="13.5">
      <c r="B27" s="16"/>
      <c r="C27" s="17"/>
      <c r="D27" s="17"/>
      <c r="E27" s="69"/>
      <c r="F27" s="69" t="s">
        <v>7</v>
      </c>
      <c r="G27" s="17"/>
      <c r="H27" s="17"/>
      <c r="I27" s="17"/>
      <c r="J27" s="18"/>
    </row>
    <row r="28" spans="2:10" ht="13.5">
      <c r="B28" s="16"/>
      <c r="C28" s="17"/>
      <c r="D28" s="17"/>
      <c r="E28" s="69"/>
      <c r="F28" s="69"/>
      <c r="G28" s="17"/>
      <c r="H28" s="17"/>
      <c r="I28" s="17"/>
      <c r="J28" s="18"/>
    </row>
    <row r="29" spans="2:10" ht="27" customHeight="1">
      <c r="B29" s="16"/>
      <c r="C29" s="17"/>
      <c r="D29" s="17"/>
      <c r="E29" s="69"/>
      <c r="F29" s="69" t="s">
        <v>0</v>
      </c>
      <c r="H29" s="17"/>
      <c r="I29" s="17"/>
      <c r="J29" s="19" t="s">
        <v>1</v>
      </c>
    </row>
    <row r="30" spans="2:10" ht="45" customHeight="1">
      <c r="B30" s="16"/>
      <c r="C30" s="17"/>
      <c r="D30" s="17"/>
      <c r="E30" s="17"/>
      <c r="F30" s="17"/>
      <c r="G30" s="17"/>
      <c r="H30" s="17"/>
      <c r="I30" s="17"/>
      <c r="J30" s="18"/>
    </row>
    <row r="31" spans="2:10" ht="13.5">
      <c r="B31" s="20"/>
      <c r="C31" s="21"/>
      <c r="D31" s="21"/>
      <c r="E31" s="21"/>
      <c r="F31" s="21"/>
      <c r="G31" s="21"/>
      <c r="H31" s="21"/>
      <c r="I31" s="21"/>
      <c r="J31" s="22"/>
    </row>
    <row r="32" spans="2:10" ht="13.5">
      <c r="B32" s="235" t="s">
        <v>10</v>
      </c>
      <c r="C32" s="236"/>
      <c r="D32" s="236"/>
      <c r="E32" s="236"/>
      <c r="F32" s="236"/>
      <c r="G32" s="236"/>
      <c r="H32" s="236"/>
      <c r="I32" s="236"/>
      <c r="J32" s="237"/>
    </row>
    <row r="33" spans="2:10" ht="13.5">
      <c r="B33" s="238"/>
      <c r="C33" s="239"/>
      <c r="D33" s="239"/>
      <c r="E33" s="239"/>
      <c r="F33" s="239"/>
      <c r="G33" s="239"/>
      <c r="H33" s="239"/>
      <c r="I33" s="239"/>
      <c r="J33" s="240"/>
    </row>
    <row r="34" spans="2:10" ht="13.5">
      <c r="B34" s="238"/>
      <c r="C34" s="239"/>
      <c r="D34" s="239"/>
      <c r="E34" s="239"/>
      <c r="F34" s="239"/>
      <c r="G34" s="239"/>
      <c r="H34" s="239"/>
      <c r="I34" s="239"/>
      <c r="J34" s="240"/>
    </row>
    <row r="35" spans="2:10" ht="31.5" customHeight="1">
      <c r="B35" s="241"/>
      <c r="C35" s="242"/>
      <c r="D35" s="242"/>
      <c r="E35" s="242"/>
      <c r="F35" s="242"/>
      <c r="G35" s="242"/>
      <c r="H35" s="242"/>
      <c r="I35" s="242"/>
      <c r="J35" s="243"/>
    </row>
    <row r="36" spans="2:10" ht="13.5">
      <c r="B36" s="23"/>
      <c r="C36" s="23"/>
      <c r="D36" s="23"/>
      <c r="E36" s="23"/>
      <c r="F36" s="23"/>
      <c r="G36" s="23"/>
      <c r="H36" s="23"/>
      <c r="I36" s="23"/>
      <c r="J36" s="23"/>
    </row>
    <row r="37" spans="2:10" ht="13.5">
      <c r="B37" s="246" t="s">
        <v>8</v>
      </c>
      <c r="C37" s="247"/>
      <c r="D37" s="247"/>
      <c r="E37" s="244" t="s">
        <v>43</v>
      </c>
      <c r="F37" s="245"/>
      <c r="G37" s="245"/>
      <c r="H37" s="245"/>
      <c r="I37" s="245"/>
      <c r="J37" s="245"/>
    </row>
    <row r="38" spans="2:10" ht="13.5">
      <c r="B38" s="23"/>
      <c r="C38" s="23"/>
      <c r="D38" s="23"/>
      <c r="E38" s="245"/>
      <c r="F38" s="245"/>
      <c r="G38" s="245"/>
      <c r="H38" s="245"/>
      <c r="I38" s="245"/>
      <c r="J38" s="245"/>
    </row>
  </sheetData>
  <sheetProtection/>
  <mergeCells count="10">
    <mergeCell ref="E7:G7"/>
    <mergeCell ref="B32:J35"/>
    <mergeCell ref="E37:J38"/>
    <mergeCell ref="B37:D37"/>
    <mergeCell ref="B2:J2"/>
    <mergeCell ref="E9:I11"/>
    <mergeCell ref="C9:D11"/>
    <mergeCell ref="C22:F22"/>
    <mergeCell ref="C6:D8"/>
    <mergeCell ref="H6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K28"/>
  <sheetViews>
    <sheetView view="pageBreakPreview" zoomScaleSheetLayoutView="100" zoomScalePageLayoutView="0" workbookViewId="0" topLeftCell="A1">
      <selection activeCell="T2" sqref="T2:AB2"/>
    </sheetView>
  </sheetViews>
  <sheetFormatPr defaultColWidth="9.140625" defaultRowHeight="15"/>
  <cols>
    <col min="1" max="1" width="4.00390625" style="24" customWidth="1"/>
    <col min="2" max="3" width="3.57421875" style="24" customWidth="1"/>
    <col min="4" max="5" width="5.57421875" style="24" customWidth="1"/>
    <col min="6" max="9" width="4.57421875" style="24" customWidth="1"/>
    <col min="10" max="10" width="5.421875" style="24" customWidth="1"/>
    <col min="11" max="11" width="7.7109375" style="24" customWidth="1"/>
    <col min="12" max="16" width="4.57421875" style="24" customWidth="1"/>
    <col min="17" max="22" width="3.57421875" style="24" customWidth="1"/>
    <col min="23" max="29" width="4.57421875" style="24" customWidth="1"/>
    <col min="30" max="30" width="1.421875" style="24" customWidth="1"/>
    <col min="31" max="124" width="3.57421875" style="24" customWidth="1"/>
    <col min="125" max="16384" width="9.00390625" style="24" customWidth="1"/>
  </cols>
  <sheetData>
    <row r="1" spans="1:29" ht="22.5" customHeight="1">
      <c r="A1" s="286" t="s">
        <v>26</v>
      </c>
      <c r="B1" s="286"/>
      <c r="C1" s="286"/>
      <c r="D1" s="286"/>
      <c r="E1" s="286"/>
      <c r="F1" s="286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8"/>
      <c r="Z1" s="25"/>
      <c r="AA1" s="25"/>
      <c r="AB1" s="25"/>
      <c r="AC1" s="25"/>
    </row>
    <row r="2" spans="1:29" ht="30" customHeight="1">
      <c r="A2" s="27"/>
      <c r="B2" s="27"/>
      <c r="C2" s="27"/>
      <c r="D2" s="27"/>
      <c r="E2" s="27"/>
      <c r="F2" s="27"/>
      <c r="H2" s="28"/>
      <c r="I2" s="28"/>
      <c r="J2" s="28"/>
      <c r="K2" s="26"/>
      <c r="L2" s="26"/>
      <c r="M2" s="26"/>
      <c r="N2" s="26"/>
      <c r="O2" s="26"/>
      <c r="P2" s="26"/>
      <c r="Q2" s="289" t="s">
        <v>21</v>
      </c>
      <c r="R2" s="290"/>
      <c r="S2" s="291"/>
      <c r="T2" s="283"/>
      <c r="U2" s="327"/>
      <c r="V2" s="327"/>
      <c r="W2" s="327"/>
      <c r="X2" s="327"/>
      <c r="Y2" s="327"/>
      <c r="Z2" s="327"/>
      <c r="AA2" s="327"/>
      <c r="AB2" s="284"/>
      <c r="AC2" s="26"/>
    </row>
    <row r="3" spans="1:29" ht="30" customHeight="1">
      <c r="A3" s="27"/>
      <c r="B3" s="27"/>
      <c r="C3" s="27"/>
      <c r="D3" s="27"/>
      <c r="E3" s="27"/>
      <c r="F3" s="27"/>
      <c r="H3" s="28"/>
      <c r="I3" s="28"/>
      <c r="J3" s="28"/>
      <c r="K3" s="26"/>
      <c r="L3" s="26"/>
      <c r="M3" s="26"/>
      <c r="N3" s="26"/>
      <c r="O3" s="26"/>
      <c r="P3" s="26"/>
      <c r="Q3" s="289" t="s">
        <v>22</v>
      </c>
      <c r="R3" s="290"/>
      <c r="S3" s="291"/>
      <c r="T3" s="295"/>
      <c r="U3" s="296"/>
      <c r="V3" s="296"/>
      <c r="W3" s="297"/>
      <c r="X3" s="287"/>
      <c r="Y3" s="287"/>
      <c r="Z3" s="287"/>
      <c r="AA3" s="287"/>
      <c r="AB3" s="287"/>
      <c r="AC3" s="287"/>
    </row>
    <row r="4" spans="1:29" ht="11.25" customHeight="1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1:29" s="29" customFormat="1" ht="24.75" customHeight="1">
      <c r="A5" s="300" t="s">
        <v>23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</row>
    <row r="6" spans="1:30" s="25" customFormat="1" ht="30" customHeight="1">
      <c r="A6" s="301" t="s">
        <v>52</v>
      </c>
      <c r="B6" s="302"/>
      <c r="C6" s="303"/>
      <c r="D6" s="307" t="s">
        <v>11</v>
      </c>
      <c r="E6" s="308"/>
      <c r="F6" s="308"/>
      <c r="G6" s="308"/>
      <c r="H6" s="308"/>
      <c r="I6" s="308"/>
      <c r="J6" s="308"/>
      <c r="K6" s="309"/>
      <c r="L6" s="310" t="s">
        <v>45</v>
      </c>
      <c r="M6" s="312"/>
      <c r="N6" s="310" t="s">
        <v>30</v>
      </c>
      <c r="O6" s="311"/>
      <c r="P6" s="312"/>
      <c r="Q6" s="292" t="s">
        <v>31</v>
      </c>
      <c r="R6" s="293"/>
      <c r="S6" s="293"/>
      <c r="T6" s="293"/>
      <c r="U6" s="293"/>
      <c r="V6" s="294"/>
      <c r="W6" s="310" t="s">
        <v>12</v>
      </c>
      <c r="X6" s="311"/>
      <c r="Y6" s="312"/>
      <c r="Z6" s="310" t="s">
        <v>13</v>
      </c>
      <c r="AA6" s="311"/>
      <c r="AB6" s="311"/>
      <c r="AC6" s="312"/>
      <c r="AD6" s="30"/>
    </row>
    <row r="7" spans="1:37" s="25" customFormat="1" ht="30" customHeight="1">
      <c r="A7" s="304"/>
      <c r="B7" s="305"/>
      <c r="C7" s="306"/>
      <c r="D7" s="316" t="s">
        <v>14</v>
      </c>
      <c r="E7" s="317"/>
      <c r="F7" s="318" t="s">
        <v>15</v>
      </c>
      <c r="G7" s="318"/>
      <c r="H7" s="318" t="s">
        <v>16</v>
      </c>
      <c r="I7" s="318"/>
      <c r="J7" s="319" t="s">
        <v>17</v>
      </c>
      <c r="K7" s="320"/>
      <c r="L7" s="313"/>
      <c r="M7" s="315"/>
      <c r="N7" s="313"/>
      <c r="O7" s="314"/>
      <c r="P7" s="315"/>
      <c r="Q7" s="279" t="s">
        <v>40</v>
      </c>
      <c r="R7" s="280"/>
      <c r="S7" s="281"/>
      <c r="T7" s="280" t="s">
        <v>39</v>
      </c>
      <c r="U7" s="280"/>
      <c r="V7" s="282"/>
      <c r="W7" s="313"/>
      <c r="X7" s="314"/>
      <c r="Y7" s="315"/>
      <c r="Z7" s="313"/>
      <c r="AA7" s="314"/>
      <c r="AB7" s="314"/>
      <c r="AC7" s="315"/>
      <c r="AD7" s="28"/>
      <c r="AE7" s="28"/>
      <c r="AF7" s="28"/>
      <c r="AG7" s="28"/>
      <c r="AH7" s="28"/>
      <c r="AI7" s="28"/>
      <c r="AJ7" s="28"/>
      <c r="AK7" s="28"/>
    </row>
    <row r="8" spans="1:37" s="25" customFormat="1" ht="39.75" customHeight="1">
      <c r="A8" s="31">
        <v>6</v>
      </c>
      <c r="B8" s="277" t="s">
        <v>27</v>
      </c>
      <c r="C8" s="278"/>
      <c r="D8" s="285"/>
      <c r="E8" s="275"/>
      <c r="F8" s="321"/>
      <c r="G8" s="321"/>
      <c r="H8" s="321"/>
      <c r="I8" s="321"/>
      <c r="J8" s="275"/>
      <c r="K8" s="276"/>
      <c r="L8" s="283"/>
      <c r="M8" s="284"/>
      <c r="N8" s="322">
        <f>SUM(D8:M8)</f>
        <v>0</v>
      </c>
      <c r="O8" s="277"/>
      <c r="P8" s="278"/>
      <c r="Q8" s="285"/>
      <c r="R8" s="275"/>
      <c r="S8" s="323"/>
      <c r="T8" s="275"/>
      <c r="U8" s="275"/>
      <c r="V8" s="276"/>
      <c r="W8" s="324">
        <f>+N8+Q8+T8</f>
        <v>0</v>
      </c>
      <c r="X8" s="325"/>
      <c r="Y8" s="326"/>
      <c r="Z8" s="283"/>
      <c r="AA8" s="327"/>
      <c r="AB8" s="327"/>
      <c r="AC8" s="284"/>
      <c r="AD8" s="32"/>
      <c r="AE8" s="32"/>
      <c r="AF8" s="32"/>
      <c r="AG8" s="32"/>
      <c r="AH8" s="32"/>
      <c r="AI8" s="32"/>
      <c r="AJ8" s="32"/>
      <c r="AK8" s="32"/>
    </row>
    <row r="9" spans="1:37" s="25" customFormat="1" ht="39.75" customHeight="1">
      <c r="A9" s="31">
        <v>7</v>
      </c>
      <c r="B9" s="277" t="s">
        <v>27</v>
      </c>
      <c r="C9" s="278"/>
      <c r="D9" s="285"/>
      <c r="E9" s="275"/>
      <c r="F9" s="321"/>
      <c r="G9" s="321"/>
      <c r="H9" s="321"/>
      <c r="I9" s="321"/>
      <c r="J9" s="275"/>
      <c r="K9" s="276"/>
      <c r="L9" s="283"/>
      <c r="M9" s="284"/>
      <c r="N9" s="322">
        <f aca="true" t="shared" si="0" ref="N9:N15">SUM(D9:M9)</f>
        <v>0</v>
      </c>
      <c r="O9" s="277"/>
      <c r="P9" s="278"/>
      <c r="Q9" s="285"/>
      <c r="R9" s="275"/>
      <c r="S9" s="323"/>
      <c r="T9" s="275"/>
      <c r="U9" s="275"/>
      <c r="V9" s="276"/>
      <c r="W9" s="324">
        <f aca="true" t="shared" si="1" ref="W9:W16">+N9+Q9+T9</f>
        <v>0</v>
      </c>
      <c r="X9" s="325"/>
      <c r="Y9" s="326"/>
      <c r="Z9" s="283"/>
      <c r="AA9" s="327"/>
      <c r="AB9" s="327"/>
      <c r="AC9" s="284"/>
      <c r="AD9" s="32"/>
      <c r="AE9" s="32"/>
      <c r="AF9" s="32"/>
      <c r="AG9" s="32"/>
      <c r="AH9" s="32"/>
      <c r="AI9" s="32"/>
      <c r="AJ9" s="32"/>
      <c r="AK9" s="32"/>
    </row>
    <row r="10" spans="1:37" s="25" customFormat="1" ht="39.75" customHeight="1">
      <c r="A10" s="31">
        <v>8</v>
      </c>
      <c r="B10" s="277" t="s">
        <v>27</v>
      </c>
      <c r="C10" s="278"/>
      <c r="D10" s="285"/>
      <c r="E10" s="275"/>
      <c r="F10" s="321"/>
      <c r="G10" s="321"/>
      <c r="H10" s="321"/>
      <c r="I10" s="321"/>
      <c r="J10" s="275"/>
      <c r="K10" s="276"/>
      <c r="L10" s="283"/>
      <c r="M10" s="284"/>
      <c r="N10" s="322">
        <f>SUM(D10:M10)</f>
        <v>0</v>
      </c>
      <c r="O10" s="277"/>
      <c r="P10" s="278"/>
      <c r="Q10" s="285"/>
      <c r="R10" s="275"/>
      <c r="S10" s="323"/>
      <c r="T10" s="275"/>
      <c r="U10" s="275"/>
      <c r="V10" s="276"/>
      <c r="W10" s="324">
        <f t="shared" si="1"/>
        <v>0</v>
      </c>
      <c r="X10" s="325"/>
      <c r="Y10" s="326"/>
      <c r="Z10" s="283"/>
      <c r="AA10" s="327"/>
      <c r="AB10" s="327"/>
      <c r="AC10" s="284"/>
      <c r="AD10" s="32"/>
      <c r="AE10" s="32"/>
      <c r="AF10" s="32"/>
      <c r="AG10" s="32"/>
      <c r="AH10" s="32"/>
      <c r="AI10" s="32"/>
      <c r="AJ10" s="32"/>
      <c r="AK10" s="32"/>
    </row>
    <row r="11" spans="1:37" s="25" customFormat="1" ht="39.75" customHeight="1">
      <c r="A11" s="31">
        <v>9</v>
      </c>
      <c r="B11" s="277" t="s">
        <v>27</v>
      </c>
      <c r="C11" s="278"/>
      <c r="D11" s="285"/>
      <c r="E11" s="275"/>
      <c r="F11" s="321"/>
      <c r="G11" s="321"/>
      <c r="H11" s="321"/>
      <c r="I11" s="321"/>
      <c r="J11" s="275"/>
      <c r="K11" s="276"/>
      <c r="L11" s="283"/>
      <c r="M11" s="284"/>
      <c r="N11" s="322">
        <f t="shared" si="0"/>
        <v>0</v>
      </c>
      <c r="O11" s="277"/>
      <c r="P11" s="278"/>
      <c r="Q11" s="285"/>
      <c r="R11" s="275"/>
      <c r="S11" s="323"/>
      <c r="T11" s="275"/>
      <c r="U11" s="275"/>
      <c r="V11" s="276"/>
      <c r="W11" s="324">
        <f>+N11+Q11+T11</f>
        <v>0</v>
      </c>
      <c r="X11" s="325"/>
      <c r="Y11" s="326"/>
      <c r="Z11" s="283"/>
      <c r="AA11" s="327"/>
      <c r="AB11" s="327"/>
      <c r="AC11" s="284"/>
      <c r="AD11" s="32"/>
      <c r="AE11" s="32"/>
      <c r="AF11" s="32"/>
      <c r="AG11" s="32"/>
      <c r="AH11" s="32"/>
      <c r="AI11" s="32"/>
      <c r="AJ11" s="32"/>
      <c r="AK11" s="32"/>
    </row>
    <row r="12" spans="1:37" s="25" customFormat="1" ht="39.75" customHeight="1">
      <c r="A12" s="31">
        <v>10</v>
      </c>
      <c r="B12" s="277" t="s">
        <v>27</v>
      </c>
      <c r="C12" s="278"/>
      <c r="D12" s="285"/>
      <c r="E12" s="275"/>
      <c r="F12" s="321"/>
      <c r="G12" s="321"/>
      <c r="H12" s="321"/>
      <c r="I12" s="321"/>
      <c r="J12" s="275"/>
      <c r="K12" s="276"/>
      <c r="L12" s="283"/>
      <c r="M12" s="284"/>
      <c r="N12" s="322">
        <f t="shared" si="0"/>
        <v>0</v>
      </c>
      <c r="O12" s="277"/>
      <c r="P12" s="278"/>
      <c r="Q12" s="285"/>
      <c r="R12" s="275"/>
      <c r="S12" s="323"/>
      <c r="T12" s="275"/>
      <c r="U12" s="275"/>
      <c r="V12" s="276"/>
      <c r="W12" s="324">
        <f t="shared" si="1"/>
        <v>0</v>
      </c>
      <c r="X12" s="325"/>
      <c r="Y12" s="326"/>
      <c r="Z12" s="283"/>
      <c r="AA12" s="327"/>
      <c r="AB12" s="327"/>
      <c r="AC12" s="284"/>
      <c r="AD12" s="32"/>
      <c r="AE12" s="32"/>
      <c r="AF12" s="32"/>
      <c r="AG12" s="32"/>
      <c r="AH12" s="32"/>
      <c r="AI12" s="32"/>
      <c r="AJ12" s="32"/>
      <c r="AK12" s="32"/>
    </row>
    <row r="13" spans="1:37" s="25" customFormat="1" ht="39.75" customHeight="1">
      <c r="A13" s="31">
        <v>11</v>
      </c>
      <c r="B13" s="277" t="s">
        <v>27</v>
      </c>
      <c r="C13" s="278"/>
      <c r="D13" s="285"/>
      <c r="E13" s="275"/>
      <c r="F13" s="321"/>
      <c r="G13" s="321"/>
      <c r="H13" s="321"/>
      <c r="I13" s="321"/>
      <c r="J13" s="275"/>
      <c r="K13" s="276"/>
      <c r="L13" s="283"/>
      <c r="M13" s="284"/>
      <c r="N13" s="322">
        <f t="shared" si="0"/>
        <v>0</v>
      </c>
      <c r="O13" s="277"/>
      <c r="P13" s="278"/>
      <c r="Q13" s="285"/>
      <c r="R13" s="275"/>
      <c r="S13" s="323"/>
      <c r="T13" s="275"/>
      <c r="U13" s="275"/>
      <c r="V13" s="276"/>
      <c r="W13" s="324">
        <f t="shared" si="1"/>
        <v>0</v>
      </c>
      <c r="X13" s="325"/>
      <c r="Y13" s="326"/>
      <c r="Z13" s="283"/>
      <c r="AA13" s="327"/>
      <c r="AB13" s="327"/>
      <c r="AC13" s="284"/>
      <c r="AD13" s="32"/>
      <c r="AE13" s="32"/>
      <c r="AF13" s="32"/>
      <c r="AG13" s="32"/>
      <c r="AH13" s="32"/>
      <c r="AI13" s="32"/>
      <c r="AJ13" s="32"/>
      <c r="AK13" s="32"/>
    </row>
    <row r="14" spans="1:37" s="25" customFormat="1" ht="39.75" customHeight="1">
      <c r="A14" s="31">
        <v>12</v>
      </c>
      <c r="B14" s="277" t="s">
        <v>27</v>
      </c>
      <c r="C14" s="278"/>
      <c r="D14" s="285"/>
      <c r="E14" s="275"/>
      <c r="F14" s="321"/>
      <c r="G14" s="321"/>
      <c r="H14" s="321"/>
      <c r="I14" s="321"/>
      <c r="J14" s="275"/>
      <c r="K14" s="276"/>
      <c r="L14" s="283"/>
      <c r="M14" s="284"/>
      <c r="N14" s="322">
        <f t="shared" si="0"/>
        <v>0</v>
      </c>
      <c r="O14" s="277"/>
      <c r="P14" s="278"/>
      <c r="Q14" s="285"/>
      <c r="R14" s="275"/>
      <c r="S14" s="323"/>
      <c r="T14" s="275"/>
      <c r="U14" s="275"/>
      <c r="V14" s="276"/>
      <c r="W14" s="324">
        <f t="shared" si="1"/>
        <v>0</v>
      </c>
      <c r="X14" s="325"/>
      <c r="Y14" s="326"/>
      <c r="Z14" s="283"/>
      <c r="AA14" s="327"/>
      <c r="AB14" s="327"/>
      <c r="AC14" s="284"/>
      <c r="AD14" s="32"/>
      <c r="AE14" s="32"/>
      <c r="AF14" s="32"/>
      <c r="AG14" s="32"/>
      <c r="AH14" s="32"/>
      <c r="AI14" s="32"/>
      <c r="AJ14" s="32"/>
      <c r="AK14" s="32"/>
    </row>
    <row r="15" spans="1:37" s="25" customFormat="1" ht="39.75" customHeight="1">
      <c r="A15" s="31">
        <v>1</v>
      </c>
      <c r="B15" s="277" t="s">
        <v>27</v>
      </c>
      <c r="C15" s="278"/>
      <c r="D15" s="285"/>
      <c r="E15" s="275"/>
      <c r="F15" s="321"/>
      <c r="G15" s="321"/>
      <c r="H15" s="321"/>
      <c r="I15" s="321"/>
      <c r="J15" s="275"/>
      <c r="K15" s="276"/>
      <c r="L15" s="283"/>
      <c r="M15" s="284"/>
      <c r="N15" s="322">
        <f t="shared" si="0"/>
        <v>0</v>
      </c>
      <c r="O15" s="277"/>
      <c r="P15" s="278"/>
      <c r="Q15" s="285"/>
      <c r="R15" s="275"/>
      <c r="S15" s="323"/>
      <c r="T15" s="275"/>
      <c r="U15" s="275"/>
      <c r="V15" s="276"/>
      <c r="W15" s="324">
        <f t="shared" si="1"/>
        <v>0</v>
      </c>
      <c r="X15" s="325"/>
      <c r="Y15" s="326"/>
      <c r="Z15" s="283"/>
      <c r="AA15" s="327"/>
      <c r="AB15" s="327"/>
      <c r="AC15" s="284"/>
      <c r="AD15" s="32"/>
      <c r="AE15" s="32"/>
      <c r="AF15" s="32"/>
      <c r="AG15" s="32"/>
      <c r="AH15" s="32"/>
      <c r="AI15" s="32"/>
      <c r="AJ15" s="32"/>
      <c r="AK15" s="32"/>
    </row>
    <row r="16" spans="1:37" s="25" customFormat="1" ht="39.75" customHeight="1">
      <c r="A16" s="31">
        <v>2</v>
      </c>
      <c r="B16" s="277" t="s">
        <v>27</v>
      </c>
      <c r="C16" s="278"/>
      <c r="D16" s="285"/>
      <c r="E16" s="275"/>
      <c r="F16" s="321"/>
      <c r="G16" s="321"/>
      <c r="H16" s="321"/>
      <c r="I16" s="321"/>
      <c r="J16" s="275"/>
      <c r="K16" s="276"/>
      <c r="L16" s="283"/>
      <c r="M16" s="284"/>
      <c r="N16" s="322">
        <f>SUM(D16:M16)</f>
        <v>0</v>
      </c>
      <c r="O16" s="277"/>
      <c r="P16" s="278"/>
      <c r="Q16" s="285"/>
      <c r="R16" s="275"/>
      <c r="S16" s="323"/>
      <c r="T16" s="275"/>
      <c r="U16" s="275"/>
      <c r="V16" s="276"/>
      <c r="W16" s="324">
        <f t="shared" si="1"/>
        <v>0</v>
      </c>
      <c r="X16" s="325"/>
      <c r="Y16" s="326"/>
      <c r="Z16" s="283"/>
      <c r="AA16" s="327"/>
      <c r="AB16" s="327"/>
      <c r="AC16" s="284"/>
      <c r="AD16" s="32"/>
      <c r="AE16" s="32"/>
      <c r="AF16" s="32"/>
      <c r="AG16" s="32"/>
      <c r="AH16" s="32"/>
      <c r="AI16" s="32"/>
      <c r="AJ16" s="32"/>
      <c r="AK16" s="32"/>
    </row>
    <row r="17" spans="1:37" s="25" customFormat="1" ht="39.75" customHeight="1">
      <c r="A17" s="289" t="s">
        <v>44</v>
      </c>
      <c r="B17" s="290"/>
      <c r="C17" s="291"/>
      <c r="D17" s="322">
        <f>SUM(D8:E16)</f>
        <v>0</v>
      </c>
      <c r="E17" s="277"/>
      <c r="F17" s="330">
        <f>SUM(F8:G16)</f>
        <v>0</v>
      </c>
      <c r="G17" s="330"/>
      <c r="H17" s="330">
        <f>SUM(H8:I16)</f>
        <v>0</v>
      </c>
      <c r="I17" s="330"/>
      <c r="J17" s="277">
        <f>SUM(J8:K16)</f>
        <v>0</v>
      </c>
      <c r="K17" s="278"/>
      <c r="L17" s="322">
        <f>SUM(L8:M16)</f>
        <v>0</v>
      </c>
      <c r="M17" s="278"/>
      <c r="N17" s="322">
        <f>SUM(D17:M17)</f>
        <v>0</v>
      </c>
      <c r="O17" s="277"/>
      <c r="P17" s="278"/>
      <c r="Q17" s="322">
        <f>SUM(Q8:S16)</f>
        <v>0</v>
      </c>
      <c r="R17" s="277"/>
      <c r="S17" s="328"/>
      <c r="T17" s="277">
        <f>SUM(T8:V16)</f>
        <v>0</v>
      </c>
      <c r="U17" s="277"/>
      <c r="V17" s="278"/>
      <c r="W17" s="338">
        <f>SUM(W8:Y16)</f>
        <v>0</v>
      </c>
      <c r="X17" s="339"/>
      <c r="Y17" s="340"/>
      <c r="Z17" s="283"/>
      <c r="AA17" s="327"/>
      <c r="AB17" s="327"/>
      <c r="AC17" s="284"/>
      <c r="AD17" s="32"/>
      <c r="AE17" s="32"/>
      <c r="AF17" s="32"/>
      <c r="AG17" s="32"/>
      <c r="AH17" s="32"/>
      <c r="AI17" s="32"/>
      <c r="AJ17" s="32"/>
      <c r="AK17" s="32"/>
    </row>
    <row r="18" spans="1:37" s="25" customFormat="1" ht="39.75" customHeight="1">
      <c r="A18" s="268" t="s">
        <v>29</v>
      </c>
      <c r="B18" s="269"/>
      <c r="C18" s="269"/>
      <c r="D18" s="269"/>
      <c r="E18" s="269"/>
      <c r="F18" s="269"/>
      <c r="G18" s="269"/>
      <c r="H18" s="269"/>
      <c r="I18" s="270"/>
      <c r="J18" s="356">
        <f>SUM(D17:K17)</f>
        <v>0</v>
      </c>
      <c r="K18" s="357"/>
      <c r="L18" s="356">
        <f>ROUNDUP(L17/1.08,0)</f>
        <v>0</v>
      </c>
      <c r="M18" s="357"/>
      <c r="N18" s="341">
        <f>SUM(J18:M18)</f>
        <v>0</v>
      </c>
      <c r="O18" s="341"/>
      <c r="P18" s="341"/>
      <c r="Q18" s="341">
        <f>ROUNDUP(Q17/1.08,0)</f>
        <v>0</v>
      </c>
      <c r="R18" s="341"/>
      <c r="S18" s="341"/>
      <c r="T18" s="329">
        <f>+T17</f>
        <v>0</v>
      </c>
      <c r="U18" s="329"/>
      <c r="V18" s="329"/>
      <c r="W18" s="271">
        <f>SUM(N18:V18)</f>
        <v>0</v>
      </c>
      <c r="X18" s="272"/>
      <c r="Y18" s="273"/>
      <c r="Z18" s="342" t="s">
        <v>33</v>
      </c>
      <c r="AA18" s="342"/>
      <c r="AB18" s="342"/>
      <c r="AC18" s="334"/>
      <c r="AD18" s="32"/>
      <c r="AE18" s="32"/>
      <c r="AF18" s="32"/>
      <c r="AG18" s="32"/>
      <c r="AH18" s="32"/>
      <c r="AI18" s="32"/>
      <c r="AJ18" s="32"/>
      <c r="AK18" s="32"/>
    </row>
    <row r="19" spans="1:37" s="25" customFormat="1" ht="39.75" customHeight="1">
      <c r="A19" s="268" t="s">
        <v>32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71">
        <f>ROUNDDOWN(W18*0.08,0)</f>
        <v>0</v>
      </c>
      <c r="X19" s="272"/>
      <c r="Y19" s="273"/>
      <c r="Z19" s="344"/>
      <c r="AA19" s="344"/>
      <c r="AB19" s="344"/>
      <c r="AC19" s="345"/>
      <c r="AD19" s="32"/>
      <c r="AE19" s="32"/>
      <c r="AF19" s="32"/>
      <c r="AG19" s="32"/>
      <c r="AH19" s="32"/>
      <c r="AI19" s="32"/>
      <c r="AJ19" s="32"/>
      <c r="AK19" s="32"/>
    </row>
    <row r="20" spans="1:37" s="25" customFormat="1" ht="39.75" customHeight="1">
      <c r="A20" s="268" t="s">
        <v>24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331">
        <f>SUM(W18:Y19)</f>
        <v>0</v>
      </c>
      <c r="X20" s="332"/>
      <c r="Y20" s="333"/>
      <c r="Z20" s="334" t="s">
        <v>63</v>
      </c>
      <c r="AA20" s="335"/>
      <c r="AB20" s="335"/>
      <c r="AC20" s="335"/>
      <c r="AD20" s="32"/>
      <c r="AE20" s="32"/>
      <c r="AF20" s="32"/>
      <c r="AG20" s="32"/>
      <c r="AH20" s="32"/>
      <c r="AI20" s="32"/>
      <c r="AJ20" s="32"/>
      <c r="AK20" s="32"/>
    </row>
    <row r="21" spans="1:37" s="25" customFormat="1" ht="39.75" customHeight="1">
      <c r="A21" s="268" t="s">
        <v>34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358">
        <f>ROUNDUP(+SUM(W18*0.5),0)</f>
        <v>0</v>
      </c>
      <c r="X21" s="358"/>
      <c r="Y21" s="358"/>
      <c r="Z21" s="346"/>
      <c r="AA21" s="346"/>
      <c r="AB21" s="346"/>
      <c r="AC21" s="347"/>
      <c r="AD21" s="32"/>
      <c r="AE21" s="32"/>
      <c r="AF21" s="32"/>
      <c r="AG21" s="32"/>
      <c r="AH21" s="32"/>
      <c r="AI21" s="32"/>
      <c r="AJ21" s="32"/>
      <c r="AK21" s="32"/>
    </row>
    <row r="22" spans="1:37" s="25" customFormat="1" ht="39.75" customHeight="1">
      <c r="A22" s="268" t="s">
        <v>35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358">
        <f>ROUNDDOWN(+SUM(W20*0.5),0)</f>
        <v>0</v>
      </c>
      <c r="X22" s="358"/>
      <c r="Y22" s="358"/>
      <c r="Z22" s="327"/>
      <c r="AA22" s="327"/>
      <c r="AB22" s="327"/>
      <c r="AC22" s="284"/>
      <c r="AD22" s="32"/>
      <c r="AE22" s="32"/>
      <c r="AF22" s="32"/>
      <c r="AG22" s="32"/>
      <c r="AH22" s="32"/>
      <c r="AI22" s="32"/>
      <c r="AJ22" s="32"/>
      <c r="AK22" s="32"/>
    </row>
    <row r="23" spans="1:37" s="25" customFormat="1" ht="39.75" customHeight="1">
      <c r="A23" s="268" t="s">
        <v>64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  <c r="W23" s="271">
        <f>ROUNDDOWN(W19*0.5,0)</f>
        <v>0</v>
      </c>
      <c r="X23" s="272"/>
      <c r="Y23" s="273"/>
      <c r="Z23" s="274"/>
      <c r="AA23" s="274"/>
      <c r="AB23" s="274"/>
      <c r="AC23" s="274"/>
      <c r="AD23" s="32"/>
      <c r="AE23" s="32"/>
      <c r="AF23" s="32"/>
      <c r="AG23" s="32"/>
      <c r="AH23" s="32"/>
      <c r="AI23" s="32"/>
      <c r="AJ23" s="32"/>
      <c r="AK23" s="32"/>
    </row>
    <row r="24" spans="1:28" s="35" customFormat="1" ht="39.75" customHeight="1">
      <c r="A24" s="33" t="s">
        <v>18</v>
      </c>
      <c r="B24" s="34"/>
      <c r="C24" s="34"/>
      <c r="D24" s="3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6" s="25" customFormat="1" ht="39.75" customHeight="1" thickBot="1">
      <c r="A25" s="336" t="s">
        <v>37</v>
      </c>
      <c r="B25" s="336"/>
      <c r="C25" s="336"/>
      <c r="D25" s="336"/>
      <c r="E25" s="336"/>
      <c r="F25" s="337"/>
      <c r="G25" s="349">
        <f>+N18</f>
        <v>0</v>
      </c>
      <c r="H25" s="350"/>
      <c r="I25" s="350"/>
      <c r="J25" s="350"/>
      <c r="K25" s="350"/>
      <c r="L25" s="350"/>
      <c r="M25" s="350"/>
      <c r="N25" s="36" t="s">
        <v>19</v>
      </c>
      <c r="O25" s="359" t="s">
        <v>36</v>
      </c>
      <c r="P25" s="359"/>
      <c r="Q25" s="360"/>
      <c r="R25" s="348" t="s">
        <v>20</v>
      </c>
      <c r="S25" s="348"/>
      <c r="T25" s="348"/>
      <c r="U25" s="348"/>
      <c r="V25" s="348"/>
      <c r="W25" s="348"/>
      <c r="X25" s="348"/>
      <c r="Y25" s="348"/>
      <c r="Z25" s="28"/>
    </row>
    <row r="26" spans="1:26" s="25" customFormat="1" ht="39.75" customHeight="1" thickBot="1">
      <c r="A26" s="336" t="s">
        <v>38</v>
      </c>
      <c r="B26" s="336"/>
      <c r="C26" s="336"/>
      <c r="D26" s="336"/>
      <c r="E26" s="336"/>
      <c r="F26" s="337"/>
      <c r="G26" s="351">
        <f>W18</f>
        <v>0</v>
      </c>
      <c r="H26" s="352"/>
      <c r="I26" s="352"/>
      <c r="J26" s="352"/>
      <c r="K26" s="352"/>
      <c r="L26" s="352"/>
      <c r="M26" s="352"/>
      <c r="N26" s="37" t="s">
        <v>19</v>
      </c>
      <c r="O26" s="361"/>
      <c r="P26" s="361"/>
      <c r="Q26" s="362"/>
      <c r="R26" s="343">
        <f>IF(G25=0,"",G25/G26)</f>
      </c>
      <c r="S26" s="343"/>
      <c r="T26" s="343"/>
      <c r="U26" s="343"/>
      <c r="V26" s="343"/>
      <c r="W26" s="343"/>
      <c r="X26" s="343"/>
      <c r="Y26" s="343"/>
      <c r="Z26" s="28"/>
    </row>
    <row r="27" ht="14.25" thickBot="1"/>
    <row r="28" spans="1:29" ht="54.75" customHeight="1" thickBot="1">
      <c r="A28" s="353" t="s">
        <v>46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5"/>
    </row>
  </sheetData>
  <sheetProtection formatCells="0"/>
  <mergeCells count="164">
    <mergeCell ref="G25:M25"/>
    <mergeCell ref="G26:M26"/>
    <mergeCell ref="A28:AC28"/>
    <mergeCell ref="L6:M7"/>
    <mergeCell ref="L18:M18"/>
    <mergeCell ref="A18:I18"/>
    <mergeCell ref="J18:K18"/>
    <mergeCell ref="W21:Y21"/>
    <mergeCell ref="W22:Y22"/>
    <mergeCell ref="O25:Q26"/>
    <mergeCell ref="A26:F26"/>
    <mergeCell ref="R26:Y26"/>
    <mergeCell ref="Q2:S2"/>
    <mergeCell ref="T2:AB2"/>
    <mergeCell ref="W19:Y19"/>
    <mergeCell ref="Z19:AC19"/>
    <mergeCell ref="Z21:AC21"/>
    <mergeCell ref="Z22:AC22"/>
    <mergeCell ref="R25:Y25"/>
    <mergeCell ref="A21:V21"/>
    <mergeCell ref="A22:V22"/>
    <mergeCell ref="W20:Y20"/>
    <mergeCell ref="Z20:AC20"/>
    <mergeCell ref="A25:F25"/>
    <mergeCell ref="W17:Y17"/>
    <mergeCell ref="Z17:AC17"/>
    <mergeCell ref="N18:P18"/>
    <mergeCell ref="Q18:S18"/>
    <mergeCell ref="W18:Y18"/>
    <mergeCell ref="Z18:AC18"/>
    <mergeCell ref="T17:V17"/>
    <mergeCell ref="T18:V18"/>
    <mergeCell ref="W16:Y16"/>
    <mergeCell ref="Z16:AC16"/>
    <mergeCell ref="A17:C17"/>
    <mergeCell ref="D17:E17"/>
    <mergeCell ref="F17:G17"/>
    <mergeCell ref="H17:I17"/>
    <mergeCell ref="J17:K17"/>
    <mergeCell ref="L17:M17"/>
    <mergeCell ref="N17:P17"/>
    <mergeCell ref="Q17:S17"/>
    <mergeCell ref="W15:Y15"/>
    <mergeCell ref="Z15:AC15"/>
    <mergeCell ref="B16:C16"/>
    <mergeCell ref="D16:E16"/>
    <mergeCell ref="F16:G16"/>
    <mergeCell ref="H16:I16"/>
    <mergeCell ref="J16:K16"/>
    <mergeCell ref="L16:M16"/>
    <mergeCell ref="N16:P16"/>
    <mergeCell ref="Q16:S16"/>
    <mergeCell ref="W14:Y14"/>
    <mergeCell ref="Z14:AC14"/>
    <mergeCell ref="B15:C15"/>
    <mergeCell ref="D15:E15"/>
    <mergeCell ref="F15:G15"/>
    <mergeCell ref="H15:I15"/>
    <mergeCell ref="J15:K15"/>
    <mergeCell ref="L15:M15"/>
    <mergeCell ref="N15:P15"/>
    <mergeCell ref="Q15:S15"/>
    <mergeCell ref="W13:Y13"/>
    <mergeCell ref="Z13:AC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Q13:S13"/>
    <mergeCell ref="N11:P11"/>
    <mergeCell ref="Q11:S11"/>
    <mergeCell ref="W11:Y11"/>
    <mergeCell ref="Z11:AC11"/>
    <mergeCell ref="N14:P14"/>
    <mergeCell ref="Q14:S14"/>
    <mergeCell ref="W12:Y12"/>
    <mergeCell ref="Z12:AC12"/>
    <mergeCell ref="Q12:S12"/>
    <mergeCell ref="D12:E12"/>
    <mergeCell ref="F12:G12"/>
    <mergeCell ref="H12:I12"/>
    <mergeCell ref="J12:K12"/>
    <mergeCell ref="L12:M12"/>
    <mergeCell ref="N13:P13"/>
    <mergeCell ref="N12:P12"/>
    <mergeCell ref="Z10:AC10"/>
    <mergeCell ref="B11:C11"/>
    <mergeCell ref="D11:E11"/>
    <mergeCell ref="F11:G11"/>
    <mergeCell ref="H11:I11"/>
    <mergeCell ref="J11:K11"/>
    <mergeCell ref="L11:M11"/>
    <mergeCell ref="Z9:AC9"/>
    <mergeCell ref="B10:C10"/>
    <mergeCell ref="D10:E10"/>
    <mergeCell ref="F10:G10"/>
    <mergeCell ref="H10:I10"/>
    <mergeCell ref="J10:K10"/>
    <mergeCell ref="L10:M10"/>
    <mergeCell ref="N10:P10"/>
    <mergeCell ref="Q10:S10"/>
    <mergeCell ref="W10:Y10"/>
    <mergeCell ref="Z8:AC8"/>
    <mergeCell ref="B9:C9"/>
    <mergeCell ref="D9:E9"/>
    <mergeCell ref="F9:G9"/>
    <mergeCell ref="H9:I9"/>
    <mergeCell ref="J9:K9"/>
    <mergeCell ref="L9:M9"/>
    <mergeCell ref="N9:P9"/>
    <mergeCell ref="Q9:S9"/>
    <mergeCell ref="W9:Y9"/>
    <mergeCell ref="F8:G8"/>
    <mergeCell ref="H8:I8"/>
    <mergeCell ref="J8:K8"/>
    <mergeCell ref="N8:P8"/>
    <mergeCell ref="Q8:S8"/>
    <mergeCell ref="W8:Y8"/>
    <mergeCell ref="D6:K6"/>
    <mergeCell ref="N6:P7"/>
    <mergeCell ref="W6:Y7"/>
    <mergeCell ref="Z6:AC7"/>
    <mergeCell ref="D7:E7"/>
    <mergeCell ref="F7:G7"/>
    <mergeCell ref="H7:I7"/>
    <mergeCell ref="J7:K7"/>
    <mergeCell ref="A1:F1"/>
    <mergeCell ref="H1:W1"/>
    <mergeCell ref="X1:Y1"/>
    <mergeCell ref="X3:AC3"/>
    <mergeCell ref="Q3:S3"/>
    <mergeCell ref="Q6:V6"/>
    <mergeCell ref="T3:W3"/>
    <mergeCell ref="A4:AC4"/>
    <mergeCell ref="A5:AC5"/>
    <mergeCell ref="A6:C7"/>
    <mergeCell ref="B12:C12"/>
    <mergeCell ref="Q7:S7"/>
    <mergeCell ref="T7:V7"/>
    <mergeCell ref="T8:V8"/>
    <mergeCell ref="T9:V9"/>
    <mergeCell ref="T10:V10"/>
    <mergeCell ref="T11:V11"/>
    <mergeCell ref="L8:M8"/>
    <mergeCell ref="B8:C8"/>
    <mergeCell ref="D8:E8"/>
    <mergeCell ref="A23:V23"/>
    <mergeCell ref="W23:Y23"/>
    <mergeCell ref="Z23:AC23"/>
    <mergeCell ref="A19:V19"/>
    <mergeCell ref="A20:V20"/>
    <mergeCell ref="T12:V12"/>
    <mergeCell ref="T13:V13"/>
    <mergeCell ref="T14:V14"/>
    <mergeCell ref="T15:V15"/>
    <mergeCell ref="T16:V16"/>
  </mergeCells>
  <printOptions horizontalCentered="1"/>
  <pageMargins left="0.5511811023622047" right="0.1968503937007874" top="0.5511811023622047" bottom="0.1968503937007874" header="0.196850393700787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USER</cp:lastModifiedBy>
  <cp:lastPrinted>2016-03-24T08:47:59Z</cp:lastPrinted>
  <dcterms:created xsi:type="dcterms:W3CDTF">2010-09-14T09:18:09Z</dcterms:created>
  <dcterms:modified xsi:type="dcterms:W3CDTF">2016-05-27T07:06:51Z</dcterms:modified>
  <cp:category/>
  <cp:version/>
  <cp:contentType/>
  <cp:contentStatus/>
</cp:coreProperties>
</file>